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20" documentId="13_ncr:1_{F6CB121F-512D-4AA6-A0C1-0FB36C537598}" xr6:coauthVersionLast="47" xr6:coauthVersionMax="47" xr10:uidLastSave="{22AB3C97-CBBB-4E03-B4EE-FDD63AC25C59}"/>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<sst xmlns="http://schemas.openxmlformats.org/spreadsheetml/2006/main" count="179034" uniqueCount="39108">
  <si>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</si>
  <si>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</si>
  <si>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</si>
  <si>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</si>
  <si>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</si>
  <si>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</si>
  <si>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</si>
  <si>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</si>
  <si>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</si>
  <si>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</si>
  <si>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</si>
  <si>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</si>
  <si>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</si>
  <si>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</si>
  <si>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</si>
  <si>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</si>
  <si>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</si>
  <si>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</si>
  <si>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</si>
  <si>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</si>
  <si>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</si>
  <si>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</si>
  <si>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</si>
  <si>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</si>
  <si>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</si>
  <si>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</si>
  <si>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</si>
  <si>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</si>
  <si>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</si>
  <si>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</si>
  <si>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</si>
  <si>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</si>
  <si>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</si>
  <si>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</si>
  <si>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</si>
  <si>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</si>
  <si>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</si>
  <si>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</si>
  <si>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</si>
  <si>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</si>
  <si>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</si>
  <si>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</si>
  <si>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</si>
  <si>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</si>
  <si>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</si>
  <si>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</si>
  <si>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</si>
  <si>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</si>
  <si>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</si>
  <si>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</si>
  <si>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</si>
  <si>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</si>
  <si>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</si>
  <si>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</si>
  <si>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</si>
  <si>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</si>
  <si>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</si>
  <si>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</si>
  <si>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</si>
  <si>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</si>
  <si>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</si>
  <si>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</si>
  <si>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</si>
  <si>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</si>
  <si>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</si>
  <si>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</si>
  <si>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</si>
  <si>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</si>
  <si>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</si>
  <si>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</si>
  <si>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</si>
  <si>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</si>
  <si>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</si>
  <si>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</si>
  <si>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</si>
  <si>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</si>
  <si>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</si>
  <si>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</si>
  <si>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</si>
  <si>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</si>
  <si>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</si>
  <si>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</si>
  <si>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</si>
  <si>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</si>
  <si>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</si>
  <si>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</si>
  <si>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</si>
  <si>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</si>
  <si>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</si>
  <si>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</si>
  <si>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</si>
  <si>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</si>
  <si>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</si>
  <si>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</si>
  <si>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</si>
  <si>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</si>
  <si>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</si>
  <si>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</si>
  <si>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</si>
  <si>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</si>
  <si>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</si>
  <si>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</si>
  <si>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</si>
  <si>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</si>
  <si>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</si>
  <si>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</si>
  <si>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</si>
  <si>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</si>
  <si>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</si>
  <si>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</si>
  <si>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</si>
  <si>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</si>
  <si>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</si>
  <si>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</si>
  <si>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</si>
  <si>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</si>
  <si>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</si>
  <si>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</si>
  <si>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</si>
  <si>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</si>
  <si>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</si>
  <si>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</si>
  <si>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</si>
  <si>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</si>
  <si>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</si>
  <si>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</si>
  <si>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</si>
  <si>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</si>
  <si>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</si>
  <si>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</si>
  <si>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</si>
  <si>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</si>
  <si>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</si>
  <si>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</si>
  <si>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</si>
  <si>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</si>
  <si>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</si>
  <si>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</si>
  <si>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</si>
  <si>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</si>
  <si>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</si>
  <si>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</si>
  <si>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</si>
  <si>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</si>
  <si>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</si>
  <si>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</si>
  <si>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</si>
  <si>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</si>
  <si>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</si>
  <si>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</si>
  <si>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</si>
  <si>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</si>
  <si>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</si>
  <si>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</si>
  <si>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</si>
  <si>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</si>
  <si>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</si>
  <si>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</si>
  <si>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</si>
  <si>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</si>
  <si>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</si>
  <si>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</si>
  <si>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</si>
  <si>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</si>
  <si>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</si>
  <si>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</si>
  <si>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</si>
  <si>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</si>
  <si>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</si>
  <si>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</si>
  <si>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</si>
  <si>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</si>
  <si>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</si>
  <si>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</si>
  <si>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</si>
  <si>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</si>
  <si>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</si>
  <si>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</si>
  <si>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</si>
  <si>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</si>
  <si>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</si>
  <si>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</si>
  <si>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</si>
  <si>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</si>
  <si>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</si>
  <si>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</si>
  <si>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</si>
  <si>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</si>
  <si>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</si>
  <si>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</si>
  <si>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</si>
  <si>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</si>
  <si>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</si>
  <si>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</si>
  <si>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</si>
  <si>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</si>
  <si>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</si>
  <si>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</si>
  <si>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</si>
  <si>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</si>
  <si>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</si>
  <si>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</si>
  <si>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</si>
  <si>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</si>
  <si>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</si>
  <si>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</si>
  <si>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</si>
  <si>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</si>
  <si>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</si>
  <si>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</si>
  <si>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</si>
  <si>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</si>
  <si>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</si>
  <si>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</si>
  <si>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</si>
  <si>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</si>
  <si>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</si>
  <si>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</si>
  <si>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</si>
  <si>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</si>
  <si>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</si>
  <si>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</si>
  <si>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</si>
  <si>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</si>
  <si>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</si>
  <si>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</si>
  <si>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</si>
  <si>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</si>
  <si>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</si>
  <si>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</si>
  <si>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</si>
  <si>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</si>
  <si>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</si>
  <si>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</si>
  <si>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</si>
  <si>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</si>
  <si>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</si>
  <si>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</si>
  <si>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</si>
  <si>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</si>
  <si>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</si>
  <si>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</si>
  <si>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</si>
  <si>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</si>
  <si>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</si>
  <si>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</si>
  <si>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</si>
  <si>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</si>
  <si>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</si>
  <si>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</si>
  <si>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</si>
  <si>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</si>
  <si>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</si>
  <si>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</si>
  <si>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</si>
  <si>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</si>
  <si>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</si>
  <si>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</si>
  <si>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</si>
  <si>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</si>
  <si>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</si>
  <si>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</si>
  <si>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</si>
  <si>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</si>
  <si>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</si>
  <si>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</si>
  <si>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</si>
  <si>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</si>
  <si>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</si>
  <si>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</si>
  <si>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</si>
  <si>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</si>
  <si>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</si>
  <si>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</si>
  <si>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</si>
  <si>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</si>
  <si>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</si>
  <si>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</si>
  <si>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</si>
  <si>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</si>
  <si>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</si>
  <si>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</si>
  <si>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</si>
  <si>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</si>
  <si>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</si>
  <si>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</si>
  <si>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</si>
  <si>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</si>
  <si>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</si>
  <si>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</si>
  <si>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</si>
  <si>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</si>
  <si>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</si>
  <si>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</si>
  <si>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</si>
  <si>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</si>
  <si>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</si>
  <si>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</si>
  <si>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</si>
  <si>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</si>
  <si>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</si>
  <si>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</si>
  <si>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</si>
  <si>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</si>
  <si>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</si>
  <si>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</si>
  <si>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</si>
  <si>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</si>
  <si>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</si>
  <si>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</si>
  <si>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</si>
  <si>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</si>
  <si>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</si>
  <si>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</si>
  <si>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</si>
  <si>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</si>
  <si>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</si>
  <si>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</si>
  <si>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</si>
  <si>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</si>
  <si>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</si>
  <si>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</si>
  <si>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</si>
  <si>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</si>
  <si>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</si>
  <si>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</si>
  <si>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</si>
  <si>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</si>
  <si>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</si>
  <si>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</si>
  <si>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</si>
  <si>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</si>
  <si>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</si>
  <si>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</si>
  <si>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</si>
  <si>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</si>
  <si>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</si>
  <si>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</si>
  <si>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</si>
  <si>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</si>
  <si>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</si>
  <si>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</si>
  <si>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</si>
  <si>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</si>
  <si>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</si>
  <si>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</si>
  <si>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</si>
  <si>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</si>
  <si>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</si>
  <si>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</si>
  <si>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</si>
  <si>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</si>
  <si>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</si>
  <si>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</si>
  <si>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</si>
  <si>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</si>
  <si>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</si>
  <si>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</si>
  <si>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</si>
  <si>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</si>
  <si>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</si>
  <si>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</si>
  <si>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</si>
  <si>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</si>
  <si>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</si>
  <si>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</si>
  <si>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</si>
  <si>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</si>
  <si>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</si>
  <si>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</si>
  <si>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</si>
  <si>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</si>
  <si>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</si>
  <si>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</si>
  <si>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</si>
  <si>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</si>
  <si>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</si>
  <si>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</si>
  <si>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</si>
  <si>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</si>
  <si>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</si>
  <si>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</si>
  <si>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</si>
  <si>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</si>
  <si>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</si>
  <si>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</si>
  <si>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</si>
  <si>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</si>
  <si>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</si>
  <si>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</si>
  <si>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</si>
  <si>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</si>
  <si>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</si>
  <si>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</si>
  <si>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</si>
  <si>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</si>
  <si>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</si>
  <si>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</si>
  <si>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</si>
  <si>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</si>
  <si>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</si>
  <si>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</si>
  <si>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</si>
  <si>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</si>
  <si>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</si>
  <si>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</si>
  <si>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</si>
  <si>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</si>
  <si>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</si>
  <si>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</si>
  <si>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</si>
  <si>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</si>
  <si>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</si>
  <si>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</si>
  <si>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</si>
  <si>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</si>
  <si>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</si>
  <si>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</si>
  <si>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</si>
  <si>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</si>
  <si>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</si>
  <si>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</si>
  <si>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</si>
  <si>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</si>
  <si>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</si>
  <si>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</si>
  <si>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</si>
  <si>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</si>
  <si>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</si>
  <si>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</si>
  <si>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</si>
  <si>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</si>
  <si>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</si>
  <si>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</si>
  <si>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</si>
  <si>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</si>
  <si>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</si>
  <si>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</si>
  <si>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</si>
  <si>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</si>
  <si>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</si>
  <si>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</si>
  <si>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</si>
  <si>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</si>
  <si>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</si>
  <si>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</si>
  <si>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</si>
  <si>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</si>
  <si>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</si>
  <si>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</si>
  <si>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</si>
  <si>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</si>
  <si>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</si>
  <si>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</si>
  <si>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</si>
  <si>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</si>
  <si>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</si>
  <si>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</si>
  <si>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</si>
  <si>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</si>
  <si>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</si>
  <si>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</si>
  <si>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</si>
  <si>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</si>
  <si>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</si>
  <si>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</si>
  <si>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</si>
  <si>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</si>
  <si>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</si>
  <si>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</si>
  <si>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</si>
  <si>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</si>
  <si>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</si>
  <si>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</si>
  <si>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</si>
  <si>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</si>
  <si>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</si>
  <si>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</si>
  <si>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</si>
  <si>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</si>
  <si>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</si>
  <si>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</si>
  <si>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</si>
  <si>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</si>
  <si>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</si>
  <si>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</si>
  <si>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</si>
  <si>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</si>
  <si>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</si>
  <si>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</si>
  <si>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</si>
  <si>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</si>
  <si>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</si>
  <si>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</si>
  <si>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</si>
  <si>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</si>
  <si>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</si>
  <si>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</si>
  <si>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</si>
  <si>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</si>
  <si>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</si>
  <si>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</si>
  <si>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</si>
  <si>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</si>
  <si>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</si>
  <si>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</si>
  <si>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</si>
  <si>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</si>
  <si>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</si>
  <si>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</si>
  <si>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</si>
  <si>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</si>
  <si>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</si>
  <si>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</si>
  <si>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</si>
  <si>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</si>
  <si>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</si>
  <si>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</si>
  <si>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</si>
  <si>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</si>
  <si>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</si>
  <si>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</si>
  <si>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</si>
  <si>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</si>
  <si>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</si>
  <si>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</si>
  <si>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</si>
  <si>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</si>
  <si>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</si>
  <si>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</si>
  <si>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</si>
  <si>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</si>
  <si>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</si>
  <si>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</si>
  <si>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</si>
  <si>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</si>
  <si>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</si>
  <si>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</si>
  <si>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</si>
  <si>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</si>
  <si>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</si>
  <si>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</si>
  <si>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</si>
  <si>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</si>
  <si>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</si>
  <si>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</si>
  <si>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</si>
  <si>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</si>
  <si>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</si>
  <si>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</si>
  <si>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</si>
  <si>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</si>
  <si>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</si>
  <si>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</si>
  <si>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</si>
  <si>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</si>
  <si>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</si>
  <si>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</si>
  <si>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</si>
  <si>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</si>
  <si>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</si>
  <si>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</si>
  <si>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</si>
  <si>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</si>
  <si>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</si>
  <si>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</si>
  <si>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</si>
  <si>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</si>
  <si>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</si>
  <si>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</si>
  <si>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</si>
  <si>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</si>
  <si>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</si>
  <si>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</si>
  <si>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</si>
  <si>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</si>
  <si>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</si>
  <si>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</si>
  <si>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</si>
  <si>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</si>
  <si>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</si>
  <si>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</si>
  <si>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</si>
  <si>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</si>
  <si>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</si>
  <si>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</si>
  <si>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</si>
  <si>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</si>
  <si>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</si>
  <si>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</si>
  <si>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</si>
  <si>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</si>
  <si>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</si>
  <si>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</si>
  <si>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</si>
  <si>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</si>
  <si>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</si>
  <si>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</si>
  <si>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</si>
  <si>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</si>
  <si>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</si>
  <si>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</si>
  <si>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</si>
  <si>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</si>
  <si>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</si>
  <si>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</si>
  <si>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</si>
  <si>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</si>
  <si>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</si>
  <si>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</si>
  <si>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</si>
  <si>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</si>
  <si>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</si>
  <si>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</si>
  <si>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</si>
  <si>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</si>
  <si>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</si>
  <si>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</si>
  <si>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</si>
  <si>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</si>
  <si>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</si>
  <si>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</si>
  <si>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</si>
  <si>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</si>
  <si>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</si>
  <si>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</si>
  <si>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</si>
  <si>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</si>
  <si>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</si>
  <si>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</si>
  <si>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</si>
  <si>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</si>
  <si>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</si>
  <si>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</si>
  <si>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</si>
  <si>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</si>
  <si>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</si>
  <si>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</si>
  <si>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</si>
  <si>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</si>
  <si>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</si>
  <si>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</si>
  <si>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</si>
  <si>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</si>
  <si>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</si>
  <si>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</si>
  <si>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</si>
  <si>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</si>
  <si>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</si>
  <si>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</si>
  <si>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</si>
  <si>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</si>
  <si>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</si>
  <si>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</si>
  <si>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</si>
  <si>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</si>
  <si>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</si>
  <si>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</si>
  <si>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</si>
  <si>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</si>
  <si>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</si>
  <si>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</si>
  <si>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</si>
  <si>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</si>
  <si>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</si>
  <si>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</si>
  <si>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</si>
  <si>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</si>
  <si>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</si>
  <si>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</si>
  <si>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</si>
  <si>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</si>
  <si>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</si>
  <si>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</si>
  <si>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</si>
  <si>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</si>
  <si>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</si>
  <si>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</si>
  <si>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</si>
  <si>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</si>
  <si>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</si>
  <si>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</si>
  <si>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</si>
  <si>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</si>
  <si>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</si>
  <si>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</si>
  <si>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</si>
  <si>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</si>
  <si>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</si>
  <si>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</si>
  <si>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</si>
  <si>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</si>
  <si>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</si>
  <si>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</si>
  <si>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</si>
  <si>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</si>
  <si>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</si>
  <si>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</si>
  <si>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</si>
  <si>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</si>
  <si>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</si>
  <si>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</si>
  <si>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</si>
  <si>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</si>
  <si>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</si>
  <si>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</si>
  <si>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</si>
  <si>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</si>
  <si>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</si>
  <si>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</si>
  <si>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</si>
  <si>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</si>
  <si>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</si>
  <si>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</si>
  <si>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</si>
  <si>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</si>
  <si>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</si>
  <si>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</si>
  <si>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</si>
  <si>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</si>
  <si>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</si>
  <si>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</si>
  <si>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</si>
  <si>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</si>
  <si>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</si>
  <si>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</si>
  <si>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</si>
  <si>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</si>
  <si>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</si>
  <si>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</si>
  <si>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</si>
  <si>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</si>
  <si>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</si>
  <si>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</si>
  <si>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</si>
  <si>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</si>
  <si>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</si>
  <si>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</si>
  <si>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</si>
  <si>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</si>
  <si>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</si>
  <si>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</si>
  <si>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</si>
  <si>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</si>
  <si>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</si>
  <si>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</si>
  <si>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</si>
  <si>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</si>
  <si>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</si>
  <si>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</si>
  <si>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</si>
  <si>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</si>
  <si>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</si>
  <si>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</si>
  <si>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</si>
  <si>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</si>
  <si>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</si>
  <si>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</si>
  <si>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</si>
  <si>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</si>
  <si>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</si>
  <si>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</si>
  <si>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</si>
  <si>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</si>
  <si>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</si>
  <si>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</si>
  <si>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</si>
  <si>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</si>
  <si>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</si>
  <si>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</si>
  <si>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</si>
  <si>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</si>
  <si>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</si>
  <si>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</si>
  <si>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</si>
  <si>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</si>
  <si>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</si>
  <si>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</si>
  <si>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</si>
  <si>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</si>
  <si>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</si>
  <si>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</si>
  <si>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</si>
  <si>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</si>
  <si>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</si>
  <si>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</si>
  <si>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</si>
  <si>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</si>
  <si>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</si>
  <si>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</si>
  <si>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</si>
  <si>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</si>
  <si>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</si>
  <si>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</si>
  <si>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</si>
  <si>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</si>
  <si>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</si>
  <si>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</si>
  <si>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</si>
  <si>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</si>
  <si>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</si>
  <si>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</si>
  <si>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</si>
  <si>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</si>
  <si>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</si>
  <si>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</si>
  <si>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</si>
  <si>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</si>
  <si>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</si>
  <si>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</si>
  <si>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</si>
  <si>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</si>
  <si>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</si>
  <si>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</si>
  <si>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</si>
  <si>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</si>
  <si>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</si>
  <si>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</si>
  <si>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</si>
  <si>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</si>
  <si>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</si>
  <si>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</si>
  <si>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</si>
  <si>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</si>
  <si>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</si>
  <si>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</si>
  <si>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</si>
  <si>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</si>
  <si>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</si>
  <si>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</si>
  <si>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</si>
  <si>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</si>
  <si>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</si>
  <si>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</si>
  <si>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</si>
  <si>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</si>
  <si>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</si>
  <si>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</si>
  <si>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</si>
  <si>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</si>
  <si>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</si>
  <si>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</si>
  <si>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</si>
  <si>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</si>
  <si>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</si>
  <si>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</si>
  <si>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</si>
  <si>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</si>
  <si>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</si>
  <si>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</si>
  <si>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</si>
  <si>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</si>
  <si>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</si>
  <si>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</si>
  <si>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</si>
  <si>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</si>
  <si>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</si>
  <si>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</si>
  <si>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</si>
  <si>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</si>
  <si>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</si>
  <si>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</si>
  <si>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</si>
  <si>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</si>
  <si>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</si>
  <si>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</si>
  <si>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</si>
  <si>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</si>
  <si>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</si>
  <si>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</si>
  <si>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</si>
  <si>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</si>
  <si>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</si>
  <si>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</si>
  <si>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</si>
  <si>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</si>
  <si>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</si>
  <si>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</si>
  <si>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</si>
  <si>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</si>
  <si>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</si>
  <si>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</si>
  <si>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</si>
  <si>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</si>
  <si>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</si>
  <si>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</si>
  <si>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</si>
  <si>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</si>
  <si>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</si>
  <si>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</si>
  <si>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</si>
  <si>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</si>
  <si>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</si>
  <si>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</si>
  <si>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</si>
  <si>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</si>
  <si>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</si>
  <si>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</si>
  <si>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</si>
  <si>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</si>
  <si>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</si>
  <si>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</si>
  <si>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</si>
  <si>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</si>
  <si>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</si>
  <si>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</si>
  <si>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</si>
  <si>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</si>
  <si>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</si>
  <si>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</si>
  <si>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</si>
  <si>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</si>
  <si>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</si>
  <si>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</si>
  <si>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</si>
  <si>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</si>
  <si>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</si>
  <si>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</si>
  <si>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</si>
  <si>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</si>
  <si>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</si>
  <si>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</si>
  <si>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</si>
  <si>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</si>
  <si>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</si>
  <si>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</si>
  <si>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</si>
  <si>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</si>
  <si>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</si>
  <si>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</si>
  <si>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</si>
  <si>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</si>
  <si>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</si>
  <si>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</si>
  <si>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</si>
  <si>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</si>
  <si>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</si>
  <si>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</si>
  <si>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</si>
  <si>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</si>
  <si>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</si>
  <si>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</si>
  <si>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</si>
  <si>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</si>
  <si>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</si>
  <si>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</si>
  <si>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</si>
  <si>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</si>
  <si>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</si>
  <si>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</si>
  <si>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</si>
  <si>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</si>
  <si>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</si>
  <si>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</si>
  <si>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</si>
  <si>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</si>
  <si>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</si>
  <si>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</si>
  <si>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</si>
  <si>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</si>
  <si>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</si>
  <si>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</si>
  <si>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</si>
  <si>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</si>
  <si>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</si>
  <si>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</si>
  <si>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</si>
  <si>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</si>
  <si>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</si>
  <si>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</si>
  <si>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</si>
  <si>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</si>
  <si>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</si>
  <si>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</si>
  <si>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</si>
  <si>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</si>
  <si>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</si>
  <si>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</si>
  <si>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</si>
  <si>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</si>
  <si>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</si>
  <si>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</si>
  <si>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</si>
  <si>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</si>
  <si>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</si>
  <si>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</si>
  <si>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</si>
  <si>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</si>
  <si>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</si>
  <si>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</si>
  <si>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</si>
  <si>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</si>
  <si>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</si>
  <si>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</si>
  <si>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</si>
  <si>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</si>
  <si>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</si>
  <si>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</si>
  <si>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</si>
  <si>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</si>
  <si>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</si>
  <si>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</si>
  <si>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</si>
  <si>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</si>
  <si>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</si>
  <si>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</si>
  <si>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</si>
  <si>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</si>
  <si>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</si>
  <si>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</si>
  <si>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</si>
  <si>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</si>
  <si>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</si>
  <si>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</si>
  <si>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</si>
  <si>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</si>
  <si>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</si>
  <si>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</si>
  <si>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</si>
  <si>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</si>
  <si>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</si>
  <si>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</si>
  <si>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</si>
  <si>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</si>
  <si>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</si>
  <si>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</si>
  <si>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</si>
  <si>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</si>
  <si>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</si>
  <si>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</si>
  <si>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</si>
  <si>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</si>
  <si>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</si>
  <si>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</si>
  <si>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</si>
  <si>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</si>
  <si>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</si>
  <si>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</si>
  <si>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</si>
  <si>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</si>
  <si>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</si>
  <si>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</si>
  <si>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</si>
  <si>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</si>
  <si>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</si>
  <si>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</si>
  <si>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</si>
  <si>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</si>
  <si>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</si>
  <si>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</si>
  <si>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</si>
  <si>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</si>
  <si>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</si>
  <si>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</si>
  <si>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</si>
  <si>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</si>
  <si>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</si>
  <si>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</si>
  <si>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</si>
  <si>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</si>
  <si>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</si>
  <si>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</si>
  <si>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</si>
  <si>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</si>
  <si>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</si>
  <si>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</si>
  <si>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</si>
  <si>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</si>
  <si>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</si>
  <si>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</si>
  <si>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</si>
  <si>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</si>
  <si>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</si>
  <si>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</si>
  <si>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</si>
  <si>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</si>
  <si>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</si>
  <si>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</si>
  <si>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</si>
  <si>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</si>
  <si>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</si>
  <si>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</si>
  <si>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</si>
  <si>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</si>
  <si>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</si>
  <si>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</si>
  <si>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</si>
  <si>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</si>
  <si>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</si>
  <si>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</si>
  <si>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</si>
  <si>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</si>
  <si>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</si>
  <si>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</si>
  <si>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</si>
  <si>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</si>
  <si>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</si>
  <si>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</si>
  <si>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</si>
  <si>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</si>
  <si>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</si>
  <si>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</si>
  <si>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</si>
  <si>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</si>
  <si>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</si>
  <si>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</si>
  <si>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</si>
  <si>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</si>
  <si>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</si>
  <si>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</si>
  <si>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</si>
  <si>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</si>
  <si>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</si>
  <si>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</si>
  <si>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</si>
  <si>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</si>
  <si>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</si>
  <si>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</si>
  <si>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</si>
  <si>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</si>
  <si>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</si>
  <si>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</si>
  <si>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</si>
  <si>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</si>
  <si>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</si>
  <si>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</si>
  <si>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</si>
  <si>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</si>
  <si>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</si>
  <si>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</si>
  <si>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</si>
  <si>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</si>
  <si>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</si>
  <si>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</si>
  <si>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</si>
  <si>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</si>
  <si>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</si>
  <si>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</si>
  <si>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</si>
  <si>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</si>
  <si>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</si>
  <si>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</si>
  <si>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</si>
  <si>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</si>
  <si>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</si>
  <si>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</si>
  <si>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</si>
  <si>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</si>
  <si>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</si>
  <si>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</si>
  <si>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</si>
  <si>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</si>
  <si>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</si>
  <si>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</si>
  <si>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</si>
  <si>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</si>
  <si>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</si>
  <si>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</si>
  <si>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</si>
  <si>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</si>
  <si>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</si>
  <si>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</si>
  <si>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</si>
  <si>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</si>
  <si>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</si>
  <si>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</si>
  <si>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</si>
  <si>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</si>
  <si>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</si>
  <si>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</si>
  <si>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</si>
  <si>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</si>
  <si>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</si>
  <si>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</si>
  <si>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</si>
  <si>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</si>
  <si>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</si>
  <si>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</si>
  <si>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</si>
  <si>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</si>
  <si>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</si>
  <si>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</si>
  <si>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</si>
  <si>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</si>
  <si>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</si>
  <si>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</si>
  <si>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</si>
  <si>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</si>
  <si>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</si>
  <si>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</si>
  <si>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</si>
  <si>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</si>
  <si>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</si>
  <si>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</si>
  <si>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</si>
  <si>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</si>
  <si>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</si>
  <si>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</si>
  <si>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</si>
  <si>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</si>
  <si>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</si>
  <si>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</si>
  <si>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</si>
  <si>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</si>
  <si>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</si>
  <si>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</si>
  <si>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</si>
  <si>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</si>
  <si>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</si>
  <si>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</si>
  <si>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</si>
  <si>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</si>
  <si>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</si>
  <si>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</si>
  <si>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</si>
  <si>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</si>
  <si>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</si>
  <si>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</si>
  <si>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</si>
  <si>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</si>
  <si>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</si>
  <si>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</si>
  <si>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</si>
  <si>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</si>
  <si>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</si>
  <si>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</si>
  <si>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</si>
  <si>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</si>
  <si>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</si>
  <si>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</si>
  <si>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</si>
  <si>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</si>
  <si>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</si>
  <si>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</si>
  <si>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</si>
  <si>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</si>
  <si>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</si>
  <si>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</si>
  <si>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</si>
  <si>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</si>
  <si>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</si>
  <si>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</si>
  <si>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</si>
  <si>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</si>
  <si>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</si>
  <si>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</si>
  <si>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</si>
  <si>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</si>
  <si>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</si>
  <si>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</si>
  <si>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</si>
  <si>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</si>
  <si>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</si>
  <si>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</si>
  <si>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</si>
  <si>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</si>
  <si>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</si>
  <si>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</si>
  <si>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</si>
  <si>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</si>
  <si>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</si>
  <si>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</si>
  <si>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</si>
  <si>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</si>
  <si>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</si>
  <si>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</si>
  <si>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</si>
  <si>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</si>
  <si>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</si>
  <si>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</si>
  <si>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</si>
  <si>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</si>
  <si>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</si>
  <si>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</si>
  <si>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</si>
  <si>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</si>
  <si>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</si>
  <si>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</si>
  <si>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</si>
  <si>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</si>
  <si>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</si>
  <si>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</si>
  <si>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</si>
  <si>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</si>
  <si>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</si>
  <si>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</si>
  <si>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</si>
  <si>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</si>
  <si>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</si>
  <si>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</si>
  <si>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</si>
  <si>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</si>
  <si>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</si>
  <si>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</si>
  <si>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</si>
  <si>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</si>
  <si>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</si>
  <si>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</si>
  <si>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</si>
  <si>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</si>
  <si>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</si>
  <si>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</si>
  <si>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</si>
  <si>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</si>
  <si>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</si>
  <si>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</si>
  <si>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</si>
  <si>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</si>
  <si>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</si>
  <si>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</si>
  <si>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</si>
  <si>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</si>
  <si>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</si>
  <si>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</si>
  <si>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</si>
  <si>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</si>
  <si>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</si>
  <si>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</si>
  <si>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</si>
  <si>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</si>
  <si>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</si>
  <si>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</si>
  <si>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</si>
  <si>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</si>
  <si>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</si>
  <si>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</si>
  <si>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</si>
  <si>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</si>
  <si>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</si>
  <si>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</si>
  <si>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</si>
  <si>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</si>
  <si>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</si>
  <si>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</si>
  <si>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</si>
  <si>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</si>
  <si>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</si>
  <si>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</si>
  <si>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</si>
  <si>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</si>
  <si>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</si>
  <si>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</si>
  <si>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</si>
  <si>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</si>
  <si>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</si>
  <si>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</si>
  <si>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</si>
  <si>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</si>
  <si>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</si>
  <si>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</si>
  <si>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</si>
  <si>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</si>
  <si>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</si>
  <si>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</si>
  <si>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</si>
  <si>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</si>
  <si>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</si>
  <si>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</si>
  <si>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</si>
  <si>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</si>
  <si>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</si>
  <si>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</si>
  <si>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</si>
  <si>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</si>
  <si>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</si>
  <si>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</si>
  <si>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</si>
  <si>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</si>
  <si>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</si>
  <si>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</si>
  <si>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</si>
  <si>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</si>
  <si>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</si>
  <si>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</si>
  <si>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</si>
  <si>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</si>
  <si>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</si>
  <si>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</si>
  <si>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</si>
  <si>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</si>
  <si>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</si>
  <si>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</si>
  <si>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</si>
  <si>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</si>
  <si>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</si>
  <si>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</si>
  <si>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</si>
  <si>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</si>
  <si>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</si>
  <si>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</si>
  <si>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</si>
  <si>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</si>
  <si>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</si>
  <si>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</si>
  <si>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</si>
  <si>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</si>
  <si>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</si>
  <si>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</si>
  <si>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</si>
  <si>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</si>
  <si>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</si>
  <si>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</si>
  <si>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</si>
  <si>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</si>
  <si>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</si>
  <si>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</si>
  <si>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</si>
  <si>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</si>
  <si>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</si>
  <si>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</si>
  <si>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</si>
  <si>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</si>
  <si>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</si>
  <si>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</si>
  <si>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</si>
  <si>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</si>
  <si>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</si>
  <si>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</si>
  <si>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</si>
  <si>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</si>
  <si>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</si>
  <si>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</si>
  <si>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</si>
  <si>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</si>
  <si>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</si>
  <si>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</si>
  <si>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</si>
  <si>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</si>
  <si>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</si>
  <si>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</si>
  <si>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</si>
  <si>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</si>
  <si>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</si>
  <si>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</si>
  <si>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</si>
  <si>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</si>
  <si>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</si>
  <si>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</si>
  <si>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</si>
  <si>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</si>
  <si>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</si>
  <si>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</si>
  <si>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</si>
  <si>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</si>
  <si>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</si>
  <si>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</si>
  <si>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</si>
  <si>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</si>
  <si>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</si>
  <si>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</si>
  <si>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</si>
  <si>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</si>
  <si>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</si>
  <si>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</si>
  <si>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</si>
  <si>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</si>
  <si>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</si>
  <si>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</si>
  <si>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</si>
  <si>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</si>
  <si>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</si>
  <si>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</si>
  <si>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</si>
  <si>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</si>
  <si>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</si>
  <si>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</si>
  <si>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</si>
  <si>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</si>
  <si>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</si>
  <si>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</si>
  <si>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</si>
  <si>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</si>
  <si>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</si>
  <si>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</si>
  <si>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</si>
  <si>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</si>
  <si>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</si>
  <si>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</si>
  <si>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</si>
  <si>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</si>
  <si>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</si>
  <si>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</si>
  <si>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</si>
  <si>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</si>
  <si>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</si>
  <si>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</si>
  <si>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</si>
  <si>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</si>
  <si>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</si>
  <si>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</si>
  <si>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</si>
  <si>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</si>
  <si>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</si>
  <si>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</si>
  <si>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</si>
  <si>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</si>
  <si>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</si>
  <si>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</si>
  <si>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</si>
  <si>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</si>
  <si>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</si>
  <si>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</si>
  <si>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</si>
  <si>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</si>
  <si>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</si>
  <si>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</si>
  <si>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</si>
  <si>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</si>
  <si>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</si>
  <si>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</si>
  <si>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</si>
  <si>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</si>
  <si>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</si>
  <si>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</si>
  <si>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</si>
  <si>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</si>
  <si>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</si>
  <si>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</si>
  <si>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</si>
  <si>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</si>
  <si>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</si>
  <si>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</si>
  <si>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</si>
  <si>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</si>
  <si>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</si>
  <si>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</si>
  <si>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</si>
  <si>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</si>
  <si>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</si>
  <si>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</si>
  <si>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</si>
  <si>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</si>
  <si>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</si>
  <si>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</si>
  <si>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</si>
  <si>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</si>
  <si>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</si>
  <si>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</si>
  <si>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</si>
  <si>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</si>
  <si>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</si>
  <si>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</si>
  <si>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</si>
  <si>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</si>
  <si>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</si>
  <si>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</si>
  <si>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</si>
  <si>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</si>
  <si>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</si>
  <si>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</si>
  <si>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</si>
  <si>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</si>
  <si>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</si>
  <si>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</si>
  <si>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</si>
  <si>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</si>
  <si>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</si>
  <si>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</si>
  <si>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</si>
  <si>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</si>
  <si>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</si>
  <si>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</si>
  <si>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</si>
  <si>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</si>
  <si>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</si>
  <si>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</si>
  <si>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</si>
  <si>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</si>
  <si>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</si>
  <si>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</si>
  <si>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</si>
  <si>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</si>
  <si>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</si>
  <si>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</si>
  <si>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</si>
  <si>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</si>
  <si>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</si>
  <si>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</si>
  <si>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</si>
  <si>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</si>
  <si>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</si>
  <si>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</si>
  <si>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</si>
  <si>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</si>
  <si>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</si>
  <si>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</si>
  <si>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</si>
  <si>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</si>
  <si>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</si>
  <si>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</si>
  <si>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</si>
  <si>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</si>
  <si>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</si>
  <si>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</si>
  <si>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</si>
  <si>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</si>
  <si>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</si>
  <si>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</si>
  <si>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</si>
  <si>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</si>
  <si>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</si>
  <si>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</si>
  <si>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</si>
  <si>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</si>
  <si>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</si>
  <si>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</si>
  <si>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</si>
  <si>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</si>
  <si>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</si>
  <si>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</si>
  <si>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</si>
  <si>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</si>
  <si>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</si>
  <si>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</si>
  <si>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</si>
  <si>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</si>
  <si>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</si>
  <si>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</si>
  <si>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</si>
  <si>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</si>
  <si>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</si>
  <si>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</si>
  <si>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</si>
  <si>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</si>
  <si>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</si>
  <si>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</si>
  <si>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</si>
  <si>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</si>
  <si>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</si>
  <si>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</si>
  <si>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</si>
  <si>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</si>
  <si>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</si>
  <si>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</si>
  <si>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</si>
  <si>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</si>
  <si>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</si>
  <si>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</si>
  <si>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</si>
  <si>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</si>
  <si>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</si>
  <si>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</si>
  <si>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</si>
  <si>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</si>
  <si>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</si>
  <si>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</si>
  <si>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</si>
  <si>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</si>
  <si>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</si>
  <si>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</si>
  <si>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</si>
  <si>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</si>
  <si>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</si>
  <si>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</si>
  <si>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</si>
  <si>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</si>
  <si>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</si>
  <si>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</si>
  <si>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</si>
  <si>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</si>
  <si>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</si>
  <si>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</si>
  <si>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</si>
  <si>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</si>
  <si>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</si>
  <si>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</si>
  <si>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</si>
  <si>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</si>
  <si>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</si>
  <si>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</si>
  <si>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</si>
  <si>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</si>
  <si>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</si>
  <si>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</si>
  <si>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</si>
  <si>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</si>
  <si>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</si>
  <si>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</si>
  <si>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</si>
  <si>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</si>
  <si>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</si>
  <si>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</si>
  <si>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</si>
  <si>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</si>
  <si>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</si>
  <si>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</si>
  <si>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</si>
  <si>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</si>
  <si>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</si>
  <si>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</si>
  <si>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</si>
  <si>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</si>
  <si>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</si>
  <si>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</si>
  <si>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</si>
  <si>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</si>
  <si>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</si>
  <si>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</si>
  <si>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</si>
  <si>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</si>
  <si>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</si>
  <si>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</si>
  <si>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</si>
  <si>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</si>
  <si>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</si>
  <si>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</si>
  <si>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</si>
  <si>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</si>
  <si>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</si>
  <si>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</si>
  <si>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</si>
  <si>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</si>
  <si>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</si>
  <si>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</si>
  <si>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</si>
  <si>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</si>
  <si>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</si>
  <si>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</si>
  <si>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</si>
  <si>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</si>
  <si>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</si>
  <si>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</si>
  <si>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</si>
  <si>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</si>
  <si>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</si>
  <si>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</si>
  <si>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</si>
  <si>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</si>
  <si>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</si>
  <si>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</si>
  <si>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</si>
  <si>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</si>
  <si>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</si>
  <si>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</si>
  <si>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</si>
  <si>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</si>
  <si>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</si>
  <si>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</si>
  <si>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</si>
  <si>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</si>
  <si>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</si>
  <si>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</si>
  <si>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</si>
  <si>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</si>
  <si>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</si>
  <si>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</si>
  <si>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</si>
  <si>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</si>
  <si>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</si>
  <si>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</si>
  <si>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</si>
  <si>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</si>
  <si>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</si>
  <si>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</si>
  <si>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</si>
  <si>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</si>
  <si>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</si>
  <si>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</si>
  <si>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</si>
  <si>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</si>
  <si>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</si>
  <si>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</si>
  <si>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</si>
  <si>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</si>
  <si>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</si>
  <si>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</si>
  <si>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</si>
  <si>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</si>
  <si>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</si>
  <si>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</si>
  <si>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</si>
  <si>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</si>
  <si>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</si>
  <si>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</si>
  <si>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</si>
  <si>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</si>
  <si>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</si>
  <si>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</si>
  <si>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</si>
  <si>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</si>
  <si>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</si>
  <si>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</si>
  <si>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</si>
  <si>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</si>
  <si>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</si>
  <si>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</si>
  <si>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</si>
  <si>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</si>
  <si>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</si>
  <si>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</si>
  <si>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</si>
  <si>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</si>
  <si>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</si>
  <si>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</si>
  <si>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</si>
  <si>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</si>
  <si>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</si>
  <si>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</si>
  <si>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</si>
  <si>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</si>
  <si>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</si>
  <si>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</si>
  <si>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</si>
  <si>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</si>
  <si>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</si>
  <si>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</si>
  <si>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</si>
  <si>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</si>
  <si>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</si>
  <si>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</si>
  <si>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</si>
  <si>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</si>
  <si>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</si>
  <si>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</si>
  <si>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</si>
  <si>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</si>
  <si>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</si>
  <si>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</si>
  <si>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</si>
  <si>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</si>
  <si>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</si>
  <si>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</si>
  <si>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</si>
  <si>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</si>
  <si>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</si>
  <si>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</si>
  <si>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</si>
  <si>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</si>
  <si>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</si>
  <si>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</si>
  <si>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</si>
  <si>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</si>
  <si>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</si>
  <si>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</si>
  <si>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</si>
  <si>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</si>
  <si>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</si>
  <si>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</si>
  <si>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</si>
  <si>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</si>
  <si>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</si>
  <si>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</si>
  <si>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</si>
  <si>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</si>
  <si>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</si>
  <si>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</si>
  <si>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</si>
  <si>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</si>
  <si>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</si>
  <si>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</si>
  <si>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</si>
  <si>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</si>
  <si>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</si>
  <si>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</si>
  <si>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</si>
  <si>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</si>
  <si>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</si>
  <si>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</si>
  <si>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</si>
  <si>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</si>
  <si>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</si>
  <si>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</si>
  <si>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</si>
  <si>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</si>
  <si>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</si>
  <si>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</si>
  <si>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</si>
  <si>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</si>
  <si>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</si>
  <si>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</si>
  <si>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</si>
  <si>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</si>
  <si>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</si>
  <si>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</si>
  <si>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</si>
  <si>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</si>
  <si>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</si>
  <si>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</si>
  <si>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</si>
  <si>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</si>
  <si>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</si>
  <si>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</si>
  <si>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</si>
  <si>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</si>
  <si>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</si>
  <si>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</si>
  <si>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</si>
  <si>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</si>
  <si>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</si>
  <si>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</si>
  <si>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</si>
  <si>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</si>
  <si>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</si>
  <si>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</si>
  <si>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</si>
  <si>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</si>
  <si>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</si>
  <si>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</si>
  <si>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</si>
  <si>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</si>
  <si>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</si>
  <si>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</si>
  <si>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</si>
  <si>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</si>
  <si>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</si>
  <si>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</si>
  <si>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</si>
  <si>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</si>
  <si>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</si>
  <si>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</si>
  <si>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</si>
  <si>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</si>
  <si>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</si>
  <si>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</si>
  <si>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</si>
  <si>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</si>
  <si>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</si>
  <si>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</si>
  <si>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</si>
  <si>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</si>
  <si>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</si>
  <si>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</si>
  <si>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</si>
  <si>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</si>
  <si>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</si>
  <si>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</si>
  <si>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</si>
  <si>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</si>
  <si>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</si>
  <si>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</si>
  <si>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</si>
  <si>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</si>
  <si>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</si>
  <si>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</si>
  <si>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</si>
  <si>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</si>
  <si>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</si>
  <si>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</si>
  <si>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</si>
  <si>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</si>
  <si>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</si>
  <si>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</si>
  <si>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</si>
  <si>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</si>
  <si>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</si>
  <si>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</si>
  <si>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</si>
  <si>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</si>
  <si>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</si>
  <si>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</si>
  <si>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</si>
  <si>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</si>
  <si>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</si>
  <si>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</si>
  <si>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</si>
  <si>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</si>
  <si>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</si>
  <si>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</si>
  <si>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</si>
  <si>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</si>
  <si>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</si>
  <si>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</si>
  <si>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</si>
  <si>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</si>
  <si>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</si>
  <si>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</si>
  <si>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</si>
  <si>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</si>
  <si>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</si>
  <si>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</si>
  <si>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</si>
  <si>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</si>
  <si>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</si>
  <si>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</si>
  <si>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</si>
  <si>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</si>
  <si>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</si>
  <si>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</si>
  <si>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</si>
  <si>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</si>
  <si>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</si>
  <si>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</si>
  <si>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</si>
  <si>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</si>
  <si>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</si>
  <si>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</si>
  <si>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</si>
  <si>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</si>
  <si>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</si>
  <si>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</si>
  <si>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</si>
  <si>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</si>
  <si>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</si>
  <si>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</si>
  <si>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</si>
  <si>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</si>
  <si>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</si>
  <si>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</si>
  <si>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</si>
  <si>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</si>
  <si>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</si>
  <si>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</si>
  <si>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</si>
  <si>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</si>
  <si>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</si>
  <si>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</si>
  <si>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</si>
  <si>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</si>
  <si>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</si>
  <si>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</si>
  <si>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</si>
  <si>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</si>
  <si>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</si>
  <si>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</si>
  <si>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</si>
  <si>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</si>
  <si>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</si>
  <si>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</si>
  <si>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</si>
  <si>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</si>
  <si>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</si>
  <si>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</si>
  <si>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</si>
  <si>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</si>
  <si>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</si>
  <si>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</si>
  <si>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</si>
  <si>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</si>
  <si>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</si>
  <si>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</si>
  <si>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</si>
  <si>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</si>
  <si>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</si>
  <si>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</si>
  <si>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</si>
  <si>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</si>
  <si>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</si>
  <si>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</si>
  <si>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</si>
  <si>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</si>
  <si>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</si>
  <si>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</si>
  <si>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</si>
  <si>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</si>
  <si>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</si>
  <si>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</si>
  <si>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</si>
  <si>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</si>
  <si>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</si>
  <si>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</si>
  <si>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</si>
  <si>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</si>
  <si>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</si>
  <si>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</si>
  <si>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</si>
  <si>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</si>
  <si>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</si>
  <si>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</si>
  <si>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</si>
  <si>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</si>
  <si>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</si>
  <si>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</si>
  <si>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</si>
  <si>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</si>
  <si>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</si>
  <si>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</si>
  <si>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</si>
  <si>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</si>
  <si>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</si>
  <si>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</si>
  <si>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</si>
  <si>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</si>
  <si>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</si>
  <si>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</si>
  <si>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</si>
  <si>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</si>
  <si>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</si>
  <si>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</si>
  <si>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</si>
  <si>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</si>
  <si>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</si>
  <si>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</si>
  <si>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</si>
  <si>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</si>
  <si>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</si>
  <si>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</si>
  <si>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</si>
  <si>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</si>
  <si>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</si>
  <si>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</si>
  <si>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</si>
  <si>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</si>
  <si>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</si>
  <si>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</si>
  <si>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</si>
  <si>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</si>
  <si>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</si>
  <si>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</si>
  <si>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</si>
  <si>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</si>
  <si>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</si>
  <si>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</si>
  <si>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</si>
  <si>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</si>
  <si>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</si>
  <si>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</si>
  <si>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</si>
  <si>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</si>
  <si>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</si>
  <si>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</si>
  <si>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</si>
  <si>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</si>
  <si>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</si>
  <si>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</si>
  <si>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</si>
  <si>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</si>
  <si>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</si>
  <si>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</si>
  <si>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</si>
  <si>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</si>
  <si>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</si>
  <si>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</si>
  <si>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</si>
  <si>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</si>
  <si>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</si>
  <si>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</si>
  <si>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</si>
  <si>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</si>
  <si>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</si>
  <si>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</si>
  <si>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</si>
  <si>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</si>
  <si>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</si>
  <si>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</si>
  <si>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</si>
  <si>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</si>
  <si>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</si>
  <si>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</si>
  <si>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</si>
  <si>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</si>
  <si>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</si>
  <si>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</si>
  <si>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</si>
  <si>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</si>
  <si>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</si>
  <si>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</si>
  <si>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</si>
  <si>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</si>
  <si>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</si>
  <si>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</si>
  <si>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</si>
  <si>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</si>
  <si>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</si>
  <si>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</si>
  <si>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</si>
  <si>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</si>
  <si>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</si>
  <si>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</si>
  <si>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</si>
  <si>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</si>
  <si>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</si>
  <si>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</si>
  <si>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</si>
  <si>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</si>
  <si>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</si>
  <si>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</si>
  <si>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</si>
  <si>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</si>
  <si>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</si>
  <si>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</si>
  <si>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</si>
  <si>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</si>
  <si>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</si>
  <si>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</si>
  <si>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</si>
  <si>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</si>
  <si>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</si>
  <si>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</si>
  <si>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</si>
  <si>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</si>
  <si>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</si>
  <si>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</si>
  <si>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</si>
  <si>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</si>
  <si>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</si>
  <si>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</si>
  <si>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</si>
  <si>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</si>
  <si>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</si>
  <si>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</si>
  <si>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</si>
  <si>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</si>
  <si>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</si>
  <si>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</si>
  <si>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</si>
  <si>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</si>
  <si>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</si>
  <si>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</si>
  <si>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</si>
  <si>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</si>
  <si>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</si>
  <si>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</si>
  <si>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</si>
  <si>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</si>
  <si>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</si>
  <si>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</si>
  <si>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</si>
  <si>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</si>
  <si>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</si>
  <si>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</si>
  <si>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</si>
  <si>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</si>
  <si>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</si>
  <si>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</si>
  <si>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</si>
  <si>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</si>
  <si>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</si>
  <si>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</si>
  <si>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</si>
  <si>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</si>
  <si>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</si>
  <si>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</si>
  <si>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</si>
  <si>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</si>
  <si>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</si>
  <si>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</si>
  <si>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</si>
  <si>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</si>
  <si>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</si>
  <si>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</si>
  <si>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</si>
  <si>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</si>
  <si>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</si>
  <si>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</si>
  <si>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</si>
  <si>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</si>
  <si>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</si>
  <si>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</si>
  <si>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</si>
  <si>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</si>
  <si>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</si>
  <si>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</si>
  <si>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</si>
  <si>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</si>
  <si>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</si>
  <si>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</si>
  <si>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</si>
  <si>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</si>
  <si>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</si>
  <si>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</si>
  <si>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</si>
  <si>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</si>
  <si>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</si>
  <si>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</si>
  <si>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</si>
  <si>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</si>
  <si>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</si>
  <si>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</si>
  <si>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</si>
  <si>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</si>
  <si>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</si>
  <si>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</si>
  <si>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</si>
  <si>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</si>
  <si>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</si>
  <si>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</si>
  <si>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</si>
  <si>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</si>
  <si>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</si>
  <si>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</si>
  <si>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</si>
  <si>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</si>
  <si>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</si>
  <si>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</si>
  <si>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</si>
  <si>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</si>
  <si>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</si>
  <si>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</si>
  <si>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</si>
  <si>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</si>
  <si>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</si>
  <si>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</si>
  <si>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</si>
  <si>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</si>
  <si>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</si>
  <si>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</si>
  <si>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</si>
  <si>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</si>
  <si>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</si>
  <si>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</si>
  <si>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</si>
  <si>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</si>
  <si>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</si>
  <si>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</si>
  <si>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</si>
  <si>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</si>
  <si>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</si>
  <si>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</si>
  <si>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</si>
  <si>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</si>
  <si>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</si>
  <si>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</si>
  <si>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</si>
  <si>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</si>
  <si>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</si>
  <si>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</si>
  <si>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</si>
  <si>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</si>
  <si>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</si>
  <si>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</si>
  <si>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</si>
  <si>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</si>
  <si>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</si>
  <si>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</si>
  <si>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</si>
  <si>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</si>
  <si>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</si>
  <si>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</si>
  <si>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</si>
  <si>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</si>
  <si>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</si>
  <si>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</si>
  <si>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</si>
  <si>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</si>
  <si>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</si>
  <si>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</si>
  <si>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</si>
  <si>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</si>
  <si>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</si>
  <si>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</si>
  <si>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</si>
  <si>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</si>
  <si>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</si>
  <si>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</si>
  <si>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</si>
  <si>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</si>
  <si>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</si>
  <si>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</si>
  <si>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</si>
  <si>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</si>
  <si>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</si>
  <si>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</si>
  <si>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</si>
  <si>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</si>
  <si>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</si>
  <si>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</si>
  <si>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</si>
  <si>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</si>
  <si>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</si>
  <si>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</si>
  <si>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</si>
  <si>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</si>
  <si>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</si>
  <si>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</si>
  <si>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</si>
  <si>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</si>
  <si>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</si>
  <si>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</si>
  <si>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</si>
  <si>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</si>
  <si>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</si>
  <si>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</si>
  <si>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</si>
  <si>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</si>
  <si>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</si>
  <si>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</si>
  <si>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</si>
  <si>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</si>
  <si>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</si>
  <si>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</si>
  <si>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</si>
  <si>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</si>
  <si>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</si>
  <si>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</si>
  <si>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</si>
  <si>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</si>
  <si>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</si>
  <si>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</si>
  <si>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</si>
  <si>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</si>
  <si>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</si>
  <si>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</si>
  <si>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</si>
  <si>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</si>
  <si>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</si>
  <si>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</si>
  <si>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</si>
  <si>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</si>
  <si>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</si>
  <si>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</si>
  <si>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</si>
  <si>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</si>
  <si>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</si>
  <si>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</si>
  <si>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</si>
  <si>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</si>
  <si>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</si>
  <si>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</si>
  <si>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</si>
  <si>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</si>
  <si>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</si>
  <si>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</si>
  <si>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</si>
  <si>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</si>
  <si>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</si>
  <si>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</si>
  <si>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</si>
  <si>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</si>
  <si>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</si>
  <si>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</si>
  <si>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</si>
  <si>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</si>
  <si>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</si>
  <si>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</si>
  <si>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</si>
  <si>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</si>
  <si>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</si>
  <si>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</si>
  <si>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</si>
  <si>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</si>
  <si>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</si>
  <si>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</si>
  <si>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</si>
  <si>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</si>
  <si>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</si>
  <si>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</si>
  <si>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</si>
  <si>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</si>
  <si>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</si>
  <si>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</si>
  <si>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</si>
  <si>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</si>
  <si>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</si>
  <si>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</si>
  <si>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</si>
  <si>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</si>
  <si>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</si>
  <si>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</si>
  <si>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</si>
  <si>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</si>
  <si>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</si>
  <si>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</si>
  <si>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</si>
  <si>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</si>
  <si>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</si>
  <si>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</si>
  <si>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</si>
  <si>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</si>
  <si>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</si>
  <si>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</si>
  <si>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</si>
  <si>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</si>
  <si>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</si>
  <si>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</si>
  <si>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</si>
  <si>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</si>
  <si>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</si>
  <si>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</si>
  <si>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</si>
  <si>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</si>
  <si>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</si>
  <si>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</si>
  <si>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</si>
  <si>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</si>
  <si>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</si>
  <si>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</si>
  <si>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</si>
  <si>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</si>
  <si>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</si>
  <si>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</si>
  <si>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</si>
  <si>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</si>
  <si>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</si>
  <si>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</si>
  <si>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</si>
  <si>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</si>
  <si>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</si>
  <si>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</si>
  <si>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</si>
  <si>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</si>
  <si>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</si>
  <si>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</si>
  <si>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</si>
  <si>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</si>
  <si>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</si>
  <si>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</si>
  <si>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</si>
  <si>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</si>
  <si>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</si>
  <si>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</si>
  <si>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</si>
  <si>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</si>
  <si>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</si>
  <si>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</si>
  <si>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</si>
  <si>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</si>
  <si>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</si>
  <si>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</si>
  <si>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</si>
  <si>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</si>
  <si>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</si>
  <si>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</si>
  <si>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</si>
  <si>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</si>
  <si>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</si>
  <si>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</si>
  <si>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</si>
  <si>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</si>
  <si>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</si>
  <si>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</si>
  <si>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</si>
  <si>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</si>
  <si>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</si>
  <si>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</si>
  <si>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</si>
  <si>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</si>
  <si>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</si>
  <si>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</si>
  <si>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</si>
  <si>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</si>
  <si>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</si>
  <si>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</si>
  <si>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</si>
  <si>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</si>
  <si>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</si>
  <si>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</si>
  <si>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</si>
  <si>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</si>
  <si>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</si>
  <si>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</si>
  <si>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</si>
  <si>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</si>
  <si>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</si>
  <si>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</si>
  <si>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</si>
  <si>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</si>
  <si>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</si>
  <si>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</si>
  <si>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</si>
  <si>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</si>
  <si>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</si>
  <si>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</si>
  <si>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</si>
  <si>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</si>
  <si>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</si>
  <si>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</si>
  <si>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</si>
  <si>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</si>
  <si>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</si>
  <si>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</si>
  <si>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</si>
  <si>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</si>
  <si>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</si>
  <si>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</si>
  <si>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</si>
  <si>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</si>
  <si>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</si>
  <si>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</si>
  <si>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</si>
  <si>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</si>
  <si>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</si>
  <si>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</si>
  <si>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</si>
  <si>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</si>
  <si>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</si>
  <si>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</si>
  <si>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</si>
  <si>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</si>
  <si>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</si>
  <si>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</si>
  <si>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</si>
  <si>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</si>
  <si>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</si>
  <si>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</si>
  <si>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</si>
  <si>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</si>
  <si>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</si>
  <si>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</si>
  <si>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</si>
  <si>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</si>
  <si>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</si>
  <si>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</si>
  <si>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</si>
  <si>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</si>
  <si>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</si>
  <si>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</si>
  <si>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</si>
  <si>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</si>
  <si>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</si>
  <si>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</si>
  <si>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</si>
  <si>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</si>
  <si>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</si>
  <si>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</si>
  <si>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</si>
  <si>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</si>
  <si>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</si>
  <si>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</si>
  <si>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</si>
  <si>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</si>
  <si>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</si>
  <si>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</si>
  <si>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</si>
  <si>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</si>
  <si>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</si>
  <si>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</si>
  <si>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</si>
  <si>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</si>
  <si>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</si>
  <si>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</si>
  <si>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</si>
  <si>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</si>
  <si>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</si>
  <si>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</si>
  <si>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</si>
  <si>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</si>
  <si>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</si>
  <si>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</si>
  <si>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</si>
  <si>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</si>
  <si>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</si>
  <si>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</si>
  <si>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</si>
  <si>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</si>
  <si>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</si>
  <si>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</si>
  <si>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</si>
  <si>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</si>
  <si>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</si>
  <si>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</si>
  <si>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</si>
  <si>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</si>
  <si>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</si>
  <si>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</si>
  <si>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</si>
  <si>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</si>
  <si>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</si>
  <si>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</si>
  <si>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</si>
  <si>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</si>
  <si>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</si>
  <si>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</si>
  <si>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</si>
  <si>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</si>
  <si>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</si>
  <si>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</si>
  <si>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</si>
  <si>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</si>
  <si>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</si>
  <si>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</si>
  <si>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</si>
  <si>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</si>
  <si>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</si>
  <si>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</si>
  <si>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</si>
  <si>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</si>
  <si>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</si>
  <si>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</si>
  <si>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</si>
  <si>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</si>
  <si>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</si>
  <si>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</si>
  <si>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</si>
  <si>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</si>
  <si>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</si>
  <si>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</si>
  <si>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</si>
  <si>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</si>
  <si>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</si>
  <si>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</si>
  <si>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</si>
  <si>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</si>
  <si>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</si>
  <si>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</si>
  <si>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</si>
  <si>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</si>
  <si>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</si>
  <si>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</si>
  <si>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</si>
  <si>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</si>
  <si>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</si>
  <si>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</si>
  <si>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</si>
  <si>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</si>
  <si>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</si>
  <si>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</si>
  <si>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</si>
  <si>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</si>
  <si>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</si>
  <si>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</si>
  <si>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</si>
  <si>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</si>
  <si>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</si>
  <si>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</si>
  <si>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</si>
  <si>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</si>
  <si>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</si>
  <si>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</si>
  <si>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</si>
  <si>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</si>
  <si>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</si>
  <si>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</si>
  <si>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</si>
  <si>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</si>
  <si>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</si>
  <si>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</si>
  <si>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</si>
  <si>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</si>
  <si>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</si>
  <si>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</si>
  <si>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</si>
  <si>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</si>
  <si>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</si>
  <si>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</si>
  <si>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</si>
  <si>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</si>
  <si>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</si>
  <si>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</si>
  <si>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</si>
  <si>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</si>
  <si>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</si>
  <si>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</si>
  <si>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</si>
  <si>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</si>
  <si>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</si>
  <si>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</si>
  <si>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</si>
  <si>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</si>
  <si>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</si>
  <si>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</si>
  <si>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</si>
  <si>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</si>
  <si>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</si>
  <si>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</si>
  <si>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</si>
  <si>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</si>
  <si>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</si>
  <si>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</si>
  <si>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</si>
  <si>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</si>
  <si>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</si>
  <si>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</si>
  <si>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</si>
  <si>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</si>
  <si>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</si>
  <si>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</si>
  <si>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</si>
  <si>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</si>
  <si>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</si>
  <si>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</si>
  <si>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</si>
  <si>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</si>
  <si>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</si>
  <si>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</si>
  <si>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</si>
  <si>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</si>
  <si>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</si>
  <si>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</si>
  <si>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</si>
  <si>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</si>
  <si>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</si>
  <si>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</si>
  <si>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</si>
  <si>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</si>
  <si>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</si>
  <si>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</si>
  <si>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</si>
  <si>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</si>
  <si>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</si>
  <si>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</si>
  <si>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</si>
  <si>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</si>
  <si>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</si>
  <si>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</si>
  <si>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</si>
  <si>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</si>
  <si>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</si>
  <si>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</si>
  <si>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</si>
  <si>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</si>
  <si>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</si>
  <si>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</si>
  <si>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</si>
  <si>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</si>
  <si>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</si>
  <si>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</si>
  <si>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</si>
  <si>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</si>
  <si>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</si>
  <si>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</si>
  <si>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</si>
  <si>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</si>
  <si>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</si>
  <si>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</si>
  <si>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</si>
  <si>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</si>
  <si>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</si>
  <si>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</si>
  <si>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</si>
  <si>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</si>
  <si>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</si>
  <si>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</si>
  <si>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</si>
  <si>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</si>
  <si>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</si>
  <si>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</si>
  <si>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</si>
  <si>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</si>
  <si>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</si>
  <si>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</si>
  <si>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</si>
  <si>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</si>
  <si>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</si>
  <si>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</si>
  <si>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</si>
  <si>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</si>
  <si>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</si>
  <si>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</si>
  <si>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</si>
  <si>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</si>
  <si>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</si>
  <si>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</si>
  <si>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</si>
  <si>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</si>
  <si>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</si>
  <si>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</si>
  <si>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</si>
  <si>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</si>
  <si>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</si>
  <si>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</si>
  <si>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</si>
  <si>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</si>
  <si>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</si>
  <si>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</si>
  <si>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</si>
  <si>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</si>
  <si>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</si>
  <si>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</si>
  <si>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</si>
  <si>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</si>
  <si>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</si>
  <si>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</si>
  <si>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</si>
  <si>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</si>
  <si>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</si>
  <si>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</si>
  <si>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</si>
  <si>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</si>
  <si>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</si>
  <si>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</si>
  <si>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</si>
  <si>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</si>
  <si>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</si>
  <si>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</si>
  <si>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</si>
  <si>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</si>
  <si>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</si>
  <si>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</si>
  <si>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</si>
  <si>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</si>
  <si>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</si>
  <si>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</si>
  <si>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</si>
  <si>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</si>
  <si>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</si>
  <si>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</si>
  <si>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</si>
  <si>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</si>
  <si>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</si>
  <si>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</si>
  <si>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</si>
  <si>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</si>
  <si>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</si>
  <si>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</si>
  <si>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</si>
  <si>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</si>
  <si>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</si>
  <si>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</si>
  <si>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</si>
  <si>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</si>
  <si>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</si>
  <si>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</si>
  <si>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</si>
  <si>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</si>
  <si>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</si>
  <si>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</si>
  <si>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</si>
  <si>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</si>
  <si>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</si>
  <si>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</si>
  <si>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</si>
  <si>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</si>
  <si>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</si>
  <si>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</si>
  <si>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</si>
  <si>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</si>
  <si>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</si>
  <si>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</si>
  <si>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</si>
  <si>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</si>
  <si>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</si>
  <si>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</si>
  <si>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</si>
  <si>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</si>
  <si>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</si>
  <si>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</si>
  <si>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</si>
  <si>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</si>
  <si>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</si>
  <si>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</si>
  <si>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</si>
  <si>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</si>
  <si>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</si>
  <si>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</si>
  <si>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</si>
  <si>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</si>
  <si>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</si>
  <si>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</si>
  <si>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</si>
  <si>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</si>
  <si>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</si>
  <si>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</si>
  <si>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</si>
  <si>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</si>
  <si>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</si>
  <si>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</si>
  <si>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</si>
  <si>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</si>
  <si>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</si>
  <si>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</si>
  <si>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</si>
  <si>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</si>
  <si>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</si>
  <si>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</si>
  <si>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</si>
  <si>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</si>
  <si>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</si>
  <si>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</si>
  <si>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</si>
  <si>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</si>
  <si>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</si>
  <si>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</si>
  <si>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</si>
  <si>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</si>
  <si>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</si>
  <si>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</si>
  <si>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</si>
  <si>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</si>
  <si>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</si>
  <si>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</si>
  <si>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</si>
  <si>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</si>
  <si>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</si>
  <si>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</si>
  <si>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</si>
  <si>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</si>
  <si>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</si>
  <si>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</si>
  <si>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</si>
  <si>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</si>
  <si>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</si>
  <si>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</si>
  <si>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</si>
  <si>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</si>
  <si>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</si>
  <si>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</si>
  <si>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</si>
  <si>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</si>
  <si>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</si>
  <si>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</si>
  <si>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</si>
  <si>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</si>
  <si>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</si>
  <si>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</si>
  <si>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</si>
  <si>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</si>
  <si>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</si>
  <si>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</si>
  <si>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</si>
  <si>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</si>
  <si>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</si>
  <si>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</si>
  <si>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</si>
  <si>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</si>
  <si>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</si>
  <si>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</si>
  <si>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</si>
  <si>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</si>
  <si>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</si>
  <si>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</si>
  <si>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</si>
  <si>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</si>
  <si>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</si>
  <si>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</si>
  <si>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</si>
  <si>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</si>
  <si>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</si>
  <si>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</si>
  <si>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</si>
  <si>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</si>
  <si>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</si>
  <si>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</si>
  <si>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</si>
  <si>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</si>
  <si>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</si>
  <si>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</si>
  <si>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</si>
  <si>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</si>
  <si>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</si>
  <si>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</si>
  <si>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</si>
  <si>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</si>
  <si>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</si>
  <si>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</si>
  <si>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</si>
  <si>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</si>
  <si>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</si>
  <si>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</si>
  <si>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</si>
  <si>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</si>
  <si>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</si>
  <si>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</si>
  <si>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</si>
  <si>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</si>
  <si>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</si>
  <si>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</si>
  <si>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</si>
  <si>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</si>
  <si>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</si>
  <si>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</si>
  <si>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</si>
  <si>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</si>
  <si>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</si>
  <si>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</si>
  <si>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</si>
  <si>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</si>
  <si>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</si>
  <si>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</si>
  <si>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</si>
  <si>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</si>
  <si>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</si>
  <si>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</si>
  <si>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</si>
  <si>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</si>
  <si>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</si>
  <si>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</si>
  <si>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</si>
  <si>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</si>
  <si>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</si>
  <si>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</si>
  <si>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</si>
  <si>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</si>
  <si>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</si>
  <si>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</si>
  <si>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</si>
  <si>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</si>
  <si>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</si>
  <si>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</si>
  <si>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</si>
  <si>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</si>
  <si>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</si>
  <si>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</si>
  <si>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</si>
  <si>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</si>
  <si>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</si>
  <si>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</si>
  <si>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</si>
  <si>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</si>
  <si>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</si>
  <si>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</si>
  <si>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</si>
  <si>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</si>
  <si>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</si>
  <si>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</si>
  <si>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</si>
  <si>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</si>
  <si>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</si>
  <si>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</si>
  <si>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</si>
  <si>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</si>
  <si>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</si>
  <si>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</si>
  <si>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</si>
  <si>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</si>
  <si>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</si>
  <si>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</si>
  <si>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</si>
  <si>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</si>
  <si>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</si>
  <si>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</si>
  <si>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</si>
  <si>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</si>
  <si>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</si>
  <si>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</si>
  <si>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</si>
  <si>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</si>
  <si>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</si>
  <si>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</si>
  <si>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</si>
  <si>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</si>
  <si>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</si>
  <si>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</si>
  <si>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</si>
  <si>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</si>
  <si>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</si>
  <si>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</si>
  <si>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</si>
  <si>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</si>
  <si>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</si>
  <si>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</si>
  <si>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</si>
  <si>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</si>
  <si>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</si>
  <si>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</si>
  <si>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</si>
  <si>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</si>
  <si>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</si>
  <si>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</si>
  <si>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</si>
  <si>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</si>
  <si>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</si>
  <si>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</si>
  <si>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</si>
  <si>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</si>
  <si>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</si>
  <si>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</si>
  <si>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</si>
  <si>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</si>
  <si>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</si>
  <si>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</si>
  <si>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</si>
  <si>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</si>
  <si>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</si>
  <si>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</si>
  <si>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</si>
  <si>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</si>
  <si>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</si>
  <si>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</si>
  <si>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</si>
  <si>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</si>
  <si>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</si>
  <si>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</si>
  <si>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</si>
  <si>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</si>
  <si>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</si>
  <si>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</si>
  <si>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</si>
  <si>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</si>
  <si>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</si>
  <si>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</si>
  <si>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</si>
  <si>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</si>
  <si>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</si>
  <si>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</si>
  <si>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</si>
  <si>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</si>
  <si>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</si>
  <si>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</si>
  <si>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</si>
  <si>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</si>
  <si>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</si>
  <si>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</si>
  <si>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</si>
  <si>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</si>
  <si>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</si>
  <si>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</si>
  <si>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</si>
  <si>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</si>
  <si>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</si>
  <si>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</si>
  <si>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</si>
  <si>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</si>
  <si>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</si>
  <si>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</si>
  <si>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</si>
  <si>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</si>
  <si>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</si>
  <si>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</si>
  <si>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</si>
  <si>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</si>
  <si>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</si>
  <si>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</si>
  <si>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</si>
  <si>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</si>
  <si>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</si>
  <si>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</si>
  <si>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</si>
  <si>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</si>
  <si>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</si>
  <si>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</si>
  <si>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</si>
  <si>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</si>
  <si>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</si>
  <si>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</si>
  <si>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</si>
  <si>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</si>
  <si>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</si>
  <si>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</si>
  <si>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</si>
  <si>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</si>
  <si>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</si>
  <si>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</si>
  <si>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</si>
  <si>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</si>
  <si>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</si>
  <si>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</si>
  <si>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</si>
  <si>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</si>
  <si>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</si>
  <si>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</si>
  <si>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</si>
  <si>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</si>
  <si>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</si>
  <si>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</si>
  <si>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</si>
  <si>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</si>
  <si>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</si>
  <si>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</si>
  <si>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</si>
  <si>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</si>
  <si>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</si>
  <si>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</si>
  <si>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</si>
  <si>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</si>
  <si>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</si>
  <si>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</si>
  <si>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</si>
  <si>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</si>
  <si>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</si>
  <si>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</si>
  <si>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</si>
  <si>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</si>
  <si>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</si>
  <si>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</si>
  <si>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</si>
  <si>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</si>
  <si>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</si>
  <si>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</si>
  <si>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</si>
  <si>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</si>
  <si>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</si>
  <si>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</si>
  <si>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</si>
  <si>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</si>
  <si>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</si>
  <si>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</si>
  <si>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</si>
  <si>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</si>
  <si>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</si>
  <si>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</si>
  <si>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</si>
  <si>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</si>
  <si>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</si>
  <si>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</si>
  <si>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</si>
  <si>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</si>
  <si>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</si>
  <si>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</si>
  <si>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</si>
  <si>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</si>
  <si>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</si>
  <si>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</si>
  <si>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</si>
  <si>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</si>
  <si>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</si>
  <si>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</si>
  <si>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</si>
  <si>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</si>
  <si>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</si>
  <si>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</si>
  <si>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</si>
  <si>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</si>
  <si>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</si>
  <si>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</si>
  <si>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</si>
  <si>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</si>
  <si>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</si>
  <si>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</si>
  <si>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</si>
  <si>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</si>
  <si>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</si>
  <si>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</si>
  <si>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</si>
  <si>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</si>
  <si>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</si>
  <si>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</si>
  <si>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</si>
  <si>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</si>
  <si>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</si>
  <si>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</si>
  <si>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</si>
  <si>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</si>
  <si>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</si>
  <si>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</si>
  <si>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</si>
  <si>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</si>
  <si>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</si>
  <si>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</si>
  <si>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</si>
  <si>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</si>
  <si>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</si>
  <si>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</si>
  <si>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</si>
  <si>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</si>
  <si>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</si>
  <si>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</si>
  <si>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</si>
  <si>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</si>
  <si>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</si>
  <si>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</si>
  <si>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</si>
  <si>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</si>
  <si>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</si>
  <si>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</si>
  <si>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</si>
  <si>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</si>
  <si>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</si>
  <si>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</si>
  <si>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</si>
  <si>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</si>
  <si>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</si>
  <si>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</si>
  <si>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</si>
  <si>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</si>
  <si>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</si>
  <si>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</si>
  <si>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</si>
  <si>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</si>
  <si>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</si>
  <si>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</si>
  <si>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</si>
  <si>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</si>
  <si>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</si>
  <si>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</si>
  <si>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</si>
  <si>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</si>
  <si>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</si>
  <si>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</si>
  <si>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</si>
  <si>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</si>
  <si>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</si>
  <si>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</si>
  <si>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</si>
  <si>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</si>
  <si>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</si>
  <si>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</si>
  <si>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</si>
  <si>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</si>
  <si>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</si>
  <si>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</si>
  <si>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</si>
  <si>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</si>
  <si>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</si>
  <si>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</si>
  <si>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</si>
  <si>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</si>
  <si>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</si>
  <si>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</si>
  <si>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</si>
  <si>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</si>
  <si>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</si>
  <si>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</si>
  <si>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</si>
  <si>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</si>
  <si>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</si>
  <si>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</si>
  <si>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</si>
  <si>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</si>
  <si>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</si>
  <si>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</si>
  <si>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</si>
  <si>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</si>
  <si>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</si>
  <si>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</si>
  <si>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</si>
  <si>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</si>
  <si>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</si>
  <si>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</si>
  <si>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</si>
  <si>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</si>
  <si>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</si>
  <si>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</si>
  <si>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</si>
  <si>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</si>
  <si>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</si>
  <si>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</si>
  <si>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</si>
  <si>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</si>
  <si>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</si>
  <si>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</si>
  <si>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</si>
  <si>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</si>
  <si>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</si>
  <si>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</si>
  <si>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</si>
  <si>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</si>
  <si>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</si>
  <si>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</si>
  <si>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</si>
  <si>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</si>
  <si>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</si>
  <si>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</si>
  <si>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</si>
  <si>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</si>
  <si>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</si>
  <si>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</si>
  <si>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</si>
  <si>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</si>
  <si>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</si>
  <si>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</si>
  <si>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</si>
  <si>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</si>
  <si>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</si>
  <si>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</si>
  <si>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</si>
  <si>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</si>
  <si>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</si>
  <si>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</si>
  <si>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</si>
  <si>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</si>
  <si>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</si>
  <si>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</si>
  <si>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</si>
  <si>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</si>
  <si>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</si>
  <si>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</si>
  <si>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</si>
  <si>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</si>
  <si>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</si>
  <si>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</si>
  <si>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</si>
  <si>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</si>
  <si>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</si>
  <si>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</si>
  <si>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</si>
  <si>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</si>
  <si>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</si>
  <si>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</si>
  <si>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</si>
  <si>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</si>
  <si>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</si>
  <si>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</si>
  <si>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</si>
  <si>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</si>
  <si>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</si>
  <si>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</si>
  <si>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</si>
  <si>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</si>
  <si>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</si>
  <si>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</si>
  <si>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</si>
  <si>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</si>
  <si>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</si>
  <si>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</si>
  <si>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</si>
  <si>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</si>
  <si>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</si>
  <si>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</si>
  <si>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</si>
  <si>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</si>
  <si>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</si>
  <si>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</si>
  <si>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</si>
  <si>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</si>
  <si>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</si>
  <si>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</si>
  <si>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</si>
  <si>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</si>
  <si>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</si>
  <si>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</si>
  <si>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</si>
  <si>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</si>
  <si>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</si>
  <si>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</si>
  <si>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</si>
  <si>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</si>
  <si>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</si>
  <si>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</si>
  <si>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</si>
  <si>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</si>
  <si>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</si>
  <si>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</si>
  <si>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</si>
  <si>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</si>
  <si>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</si>
  <si>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</si>
  <si>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</si>
  <si>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</si>
  <si>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</si>
  <si>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</si>
  <si>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</si>
  <si>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</si>
  <si>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</si>
  <si>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</si>
  <si>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</si>
  <si>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</si>
  <si>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</si>
  <si>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</si>
  <si>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</si>
  <si>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</si>
  <si>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</si>
  <si>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</si>
  <si>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</si>
  <si>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</si>
  <si>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</si>
  <si>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</si>
  <si>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</si>
  <si>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</si>
  <si>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</si>
  <si>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</si>
  <si>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</si>
  <si>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</si>
  <si>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</si>
  <si>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</si>
  <si>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</si>
  <si>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</si>
  <si>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</si>
  <si>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</si>
  <si>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</si>
  <si>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</si>
  <si>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</si>
  <si>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</si>
  <si>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</si>
  <si>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</si>
  <si>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</si>
  <si>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</si>
  <si>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</si>
  <si>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</si>
  <si>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</si>
  <si>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</si>
  <si>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</si>
  <si>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</si>
  <si>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</si>
  <si>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</si>
  <si>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</si>
  <si>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</si>
  <si>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</si>
  <si>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</si>
  <si>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</si>
  <si>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</si>
  <si>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</si>
  <si>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</si>
  <si>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</si>
  <si>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</si>
  <si>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</si>
  <si>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</si>
  <si>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</si>
  <si>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</si>
  <si>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</si>
  <si>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</si>
  <si>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</si>
  <si>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</si>
  <si>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</si>
  <si>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</si>
  <si>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</si>
  <si>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</si>
  <si>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</si>
  <si>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</si>
  <si>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</si>
  <si>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</si>
  <si>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</si>
  <si>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</si>
  <si>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</si>
  <si>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</si>
  <si>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</si>
  <si>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</si>
  <si>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</si>
  <si>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</si>
  <si>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</si>
  <si>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</si>
  <si>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</si>
  <si>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</si>
  <si>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</si>
  <si>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</si>
  <si>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</si>
  <si>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</si>
  <si>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</si>
  <si>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</si>
  <si>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</si>
  <si>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</si>
  <si>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</si>
  <si>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</si>
  <si>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</si>
  <si>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</si>
  <si>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</si>
  <si>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</si>
  <si>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</si>
  <si>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</si>
  <si>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</si>
  <si>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</si>
  <si>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</si>
  <si>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</si>
  <si>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</si>
  <si>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</si>
  <si>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</si>
  <si>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</si>
  <si>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</si>
  <si>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</si>
  <si>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</si>
  <si>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</si>
  <si>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</si>
  <si>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</si>
  <si>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</si>
  <si>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</si>
  <si>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</si>
  <si>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</si>
  <si>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</si>
  <si>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</si>
  <si>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</si>
  <si>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</si>
  <si>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</si>
  <si>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</si>
  <si>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</si>
  <si>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</si>
  <si>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</si>
  <si>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</si>
  <si>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</si>
  <si>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</si>
  <si>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</si>
  <si>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</si>
  <si>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</si>
  <si>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</si>
  <si>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</si>
  <si>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</si>
  <si>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</si>
  <si>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</si>
  <si>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</si>
  <si>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</si>
  <si>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</si>
  <si>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</si>
  <si>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</si>
  <si>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</si>
  <si>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</si>
  <si>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</si>
  <si>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</si>
  <si>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</si>
  <si>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</si>
  <si>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</si>
  <si>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</si>
  <si>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</si>
  <si>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</si>
  <si>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</si>
  <si>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</si>
  <si>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</si>
  <si>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</si>
  <si>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</si>
  <si>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</si>
  <si>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</si>
  <si>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</si>
  <si>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</si>
  <si>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</si>
  <si>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</si>
  <si>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</si>
  <si>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</si>
  <si>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</si>
  <si>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</si>
  <si>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</si>
  <si>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</si>
  <si>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</si>
  <si>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</si>
  <si>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</si>
  <si>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</si>
  <si>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</si>
  <si>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</si>
  <si>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</si>
  <si>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</si>
  <si>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</si>
  <si>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</si>
  <si>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</si>
  <si>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</si>
  <si>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</si>
  <si>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</si>
  <si>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</si>
  <si>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</si>
  <si>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</si>
  <si>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</si>
  <si>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</si>
  <si>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</si>
  <si>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</si>
  <si>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</si>
  <si>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</si>
  <si>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</si>
  <si>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</si>
  <si>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</si>
  <si>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</si>
  <si>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</si>
  <si>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</si>
  <si>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</si>
  <si>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</si>
  <si>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</si>
  <si>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</si>
  <si>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</si>
  <si>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</si>
  <si>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</si>
  <si>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</si>
  <si>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</si>
  <si>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</si>
  <si>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</si>
  <si>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</si>
  <si>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</si>
  <si>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</si>
  <si>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</si>
  <si>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</si>
  <si>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</si>
  <si>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</si>
  <si>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</si>
  <si>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</si>
  <si>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</si>
  <si>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</si>
  <si>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</si>
  <si>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</si>
  <si>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</si>
  <si>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</si>
  <si>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</si>
  <si>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</si>
  <si>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</si>
  <si>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</si>
  <si>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</si>
  <si>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</si>
  <si>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</si>
  <si>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</si>
  <si>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</si>
  <si>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</si>
  <si>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</si>
  <si>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</si>
  <si>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</si>
  <si>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</si>
  <si>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</si>
  <si>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</si>
  <si>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</si>
  <si>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</si>
  <si>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</si>
  <si>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</si>
  <si>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</si>
  <si>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</si>
  <si>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</si>
  <si>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</si>
  <si>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</si>
  <si>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</si>
  <si>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</si>
  <si>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</si>
  <si>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</si>
  <si>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</si>
  <si>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</si>
  <si>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</si>
  <si>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</si>
  <si>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</si>
  <si>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</si>
  <si>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</si>
  <si>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</si>
  <si>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</si>
  <si>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</si>
  <si>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</si>
  <si>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</si>
  <si>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</si>
  <si>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</si>
  <si>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</si>
  <si>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</si>
  <si>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</si>
  <si>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</si>
  <si>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</si>
  <si>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</si>
  <si>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</si>
  <si>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</si>
  <si>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</si>
  <si>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</si>
  <si>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</si>
  <si>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</si>
  <si>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</si>
  <si>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</si>
  <si>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</si>
  <si>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</si>
  <si>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</si>
  <si>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</si>
  <si>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</si>
  <si>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</si>
  <si>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</si>
  <si>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</si>
  <si>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</si>
  <si>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</si>
  <si>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</si>
  <si>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</si>
  <si>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</si>
  <si>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</si>
  <si>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</si>
  <si>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</si>
  <si>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</si>
  <si>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</si>
  <si>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</si>
  <si>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</si>
  <si>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</si>
  <si>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</si>
  <si>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</si>
  <si>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</si>
  <si>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</si>
  <si>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</si>
  <si>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</si>
  <si>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</si>
  <si>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</si>
  <si>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</si>
  <si>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</si>
  <si>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</si>
  <si>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</si>
  <si>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</si>
  <si>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</si>
  <si>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</si>
  <si>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</si>
  <si>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</si>
  <si>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</si>
  <si>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</si>
  <si>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</si>
  <si>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</si>
  <si>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</si>
  <si>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</si>
  <si>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</si>
  <si>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</si>
  <si>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</si>
  <si>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</si>
  <si>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</si>
  <si>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</si>
  <si>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</si>
  <si>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</si>
  <si>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</si>
  <si>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</si>
  <si>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</si>
  <si>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</si>
  <si>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</si>
  <si>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</si>
  <si>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</si>
  <si>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</si>
  <si>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</si>
  <si>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</si>
  <si>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</si>
  <si>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</si>
  <si>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</si>
  <si>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</si>
  <si>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</si>
  <si>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</si>
  <si>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</si>
  <si>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</si>
  <si>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</si>
  <si>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</si>
  <si>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</si>
  <si>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</si>
  <si>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</si>
  <si>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</si>
  <si>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</si>
  <si>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</si>
  <si>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</si>
  <si>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</si>
  <si>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</si>
  <si>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</si>
  <si>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</si>
  <si>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</si>
  <si>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</si>
  <si>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</si>
  <si>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</si>
  <si>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</si>
  <si>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</si>
  <si>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</si>
  <si>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</si>
  <si>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</si>
  <si>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</si>
  <si>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</si>
  <si>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</si>
  <si>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</si>
  <si>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</si>
  <si>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</si>
  <si>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</si>
  <si>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</si>
  <si>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</si>
  <si>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</si>
  <si>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</si>
  <si>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</si>
  <si>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</si>
  <si>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</si>
  <si>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</si>
  <si>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</si>
  <si>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</si>
  <si>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</si>
  <si>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</si>
  <si>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</si>
  <si>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</si>
  <si>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</si>
  <si>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</si>
  <si>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</si>
  <si>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</si>
  <si>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</si>
  <si>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</si>
  <si>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</si>
  <si>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</si>
  <si>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</si>
  <si>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</si>
  <si>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</si>
  <si>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</si>
  <si>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</si>
  <si>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</si>
  <si>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</si>
  <si>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</si>
  <si>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</si>
  <si>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</si>
  <si>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</si>
  <si>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</si>
  <si>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</si>
  <si>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</si>
  <si>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</si>
  <si>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</si>
  <si>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</si>
  <si>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</si>
  <si>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</si>
  <si>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</si>
  <si>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</si>
  <si>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</si>
  <si>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</si>
  <si>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</si>
  <si>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</si>
  <si>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</si>
  <si>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</si>
  <si>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</si>
  <si>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</si>
  <si>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</si>
  <si>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</si>
  <si>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</si>
  <si>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</si>
  <si>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</si>
  <si>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</si>
  <si>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</si>
  <si>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</si>
  <si>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</si>
  <si>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</si>
  <si>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</si>
  <si>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</si>
  <si>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</si>
  <si>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</si>
  <si>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</si>
  <si>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</si>
  <si>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</si>
  <si>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</si>
  <si>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</si>
  <si>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</si>
  <si>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</si>
  <si>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</si>
  <si>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</si>
  <si>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</si>
  <si>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</si>
  <si>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</si>
  <si>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</si>
  <si>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</si>
  <si>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</si>
  <si>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</si>
  <si>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</si>
  <si>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</si>
  <si>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</si>
  <si>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</si>
  <si>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</si>
  <si>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</si>
  <si>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</si>
  <si>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</si>
  <si>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</si>
  <si>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</si>
  <si>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</si>
  <si>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</si>
  <si>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</si>
  <si>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</si>
  <si>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</si>
  <si>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</si>
  <si>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</si>
  <si>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</si>
  <si>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</si>
  <si>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</si>
  <si>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</si>
  <si>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</si>
  <si>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</si>
  <si>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</si>
  <si>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</si>
  <si>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</si>
  <si>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</si>
  <si>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</si>
  <si>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</si>
  <si>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</si>
  <si>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</si>
  <si>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</si>
  <si>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</si>
  <si>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</si>
  <si>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</si>
  <si>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</si>
  <si>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</si>
  <si>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</si>
  <si>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</si>
  <si>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</si>
  <si>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</si>
  <si>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</si>
  <si>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</si>
  <si>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</si>
  <si>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</si>
  <si>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</si>
  <si>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</si>
  <si>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</si>
  <si>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</si>
  <si>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</si>
  <si>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</si>
  <si>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</si>
  <si>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</si>
  <si>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</si>
  <si>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</si>
  <si>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</si>
  <si>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</si>
  <si>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</si>
  <si>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</si>
  <si>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</si>
  <si>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</si>
  <si>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</si>
  <si>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</si>
  <si>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</si>
  <si>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</si>
  <si>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</si>
  <si>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</si>
  <si>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</si>
  <si>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</si>
  <si>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</si>
  <si>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</si>
  <si>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</si>
  <si>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</si>
  <si>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</si>
  <si>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</si>
  <si>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</si>
  <si>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</si>
  <si>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</si>
  <si>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</si>
  <si>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</si>
  <si>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</si>
  <si>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</si>
  <si>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</si>
  <si>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</si>
  <si>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</si>
  <si>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</si>
  <si>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</si>
  <si>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</si>
  <si>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</si>
  <si>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</si>
  <si>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</si>
  <si>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</si>
  <si>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</si>
  <si>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</si>
  <si>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</si>
  <si>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</si>
  <si>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</si>
  <si>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</si>
  <si>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</si>
  <si>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</si>
  <si>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</si>
  <si>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</si>
  <si>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</si>
  <si>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</si>
  <si>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</si>
  <si>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</si>
  <si>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</si>
  <si>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</si>
  <si>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</si>
  <si>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</si>
  <si>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</si>
  <si>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</si>
  <si>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</si>
  <si>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</si>
  <si>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</si>
  <si>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</si>
  <si>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</si>
  <si>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</si>
  <si>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</si>
  <si>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</si>
  <si>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</si>
  <si>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</si>
  <si>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</si>
  <si>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</si>
  <si>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</si>
  <si>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</si>
  <si>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</si>
  <si>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</si>
  <si>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</si>
  <si>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</si>
  <si>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</si>
  <si>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</si>
  <si>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</si>
  <si>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</si>
  <si>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</si>
  <si>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</si>
  <si>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</si>
  <si>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</si>
  <si>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</si>
  <si>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</si>
  <si>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</si>
  <si>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</si>
  <si>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</si>
  <si>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</si>
  <si>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</si>
  <si>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</si>
  <si>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</si>
  <si>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</si>
  <si>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</si>
  <si>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</si>
  <si>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</si>
  <si>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</si>
  <si>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</si>
  <si>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</si>
  <si>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</si>
  <si>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</si>
  <si>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</si>
  <si>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</si>
  <si>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</si>
  <si>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</si>
  <si>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</si>
  <si>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</si>
  <si>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</si>
  <si>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</si>
  <si>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</si>
  <si>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</si>
  <si>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</si>
  <si>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</si>
  <si>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</si>
  <si>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</si>
  <si>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</si>
  <si>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</si>
  <si>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</si>
  <si>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</si>
  <si>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</si>
  <si>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</si>
  <si>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</si>
  <si>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</si>
  <si>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</si>
  <si>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</si>
  <si>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</si>
  <si>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</si>
  <si>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</si>
  <si>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</si>
  <si>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</si>
  <si>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</si>
  <si>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</si>
  <si>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</si>
  <si>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</si>
  <si>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</si>
  <si>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</si>
  <si>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</si>
  <si>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</si>
  <si>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</si>
  <si>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</si>
  <si>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</si>
  <si>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</si>
  <si>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</si>
  <si>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</si>
  <si>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</si>
  <si>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</si>
  <si>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</si>
  <si>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</si>
  <si>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</si>
  <si>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</si>
  <si>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</si>
  <si>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</si>
  <si>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</si>
  <si>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</si>
  <si>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</si>
  <si>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</si>
  <si>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</si>
  <si>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</si>
  <si>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</si>
  <si>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</si>
  <si>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</si>
  <si>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</si>
  <si>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</si>
  <si>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</si>
  <si>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</si>
  <si>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</si>
  <si>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</si>
  <si>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</si>
  <si>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</si>
  <si>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</si>
  <si>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</si>
  <si>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</si>
  <si>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</si>
  <si>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</si>
  <si>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</si>
  <si>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</si>
  <si>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</si>
  <si>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</si>
  <si>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</si>
  <si>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</si>
  <si>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</si>
  <si>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</si>
  <si>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</si>
  <si>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</si>
  <si>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</si>
  <si>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</si>
  <si>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</si>
  <si>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</si>
  <si>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</si>
  <si>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</si>
  <si>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</si>
  <si>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</si>
  <si>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</si>
  <si>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</si>
  <si>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</si>
  <si>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</si>
  <si>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</si>
  <si>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</si>
  <si>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</si>
  <si>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</si>
  <si>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</si>
  <si>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</si>
  <si>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</si>
  <si>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</si>
  <si>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</si>
  <si>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</si>
  <si>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</si>
  <si>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</si>
  <si>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</si>
  <si>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</si>
  <si>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</si>
  <si>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</si>
  <si>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</si>
  <si>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</si>
  <si>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</si>
  <si>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</si>
  <si>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</si>
  <si>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</si>
  <si>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</si>
  <si>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</si>
  <si>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</si>
  <si>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</si>
  <si>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</si>
  <si>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</si>
  <si>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</si>
  <si>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</si>
  <si>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</si>
  <si>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</si>
  <si>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</si>
  <si>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</si>
  <si>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</si>
  <si>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</si>
  <si>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</si>
  <si>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</si>
  <si>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</si>
  <si>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</si>
  <si>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</si>
  <si>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</si>
  <si>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</si>
  <si>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</si>
  <si>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</si>
  <si>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</si>
  <si>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</si>
  <si>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</si>
  <si>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</si>
  <si>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</si>
  <si>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</si>
  <si>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</si>
  <si>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</si>
  <si>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</si>
  <si>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</si>
  <si>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</si>
  <si>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</si>
  <si>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</si>
  <si>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</si>
  <si>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</si>
  <si>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</si>
  <si>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</si>
  <si>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</si>
  <si>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</si>
  <si>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</si>
  <si>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</si>
  <si>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</si>
  <si>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</si>
  <si>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</si>
  <si>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</si>
  <si>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</si>
  <si>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</si>
  <si>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</si>
  <si>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</si>
  <si>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</si>
  <si>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</si>
  <si>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</si>
  <si>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</si>
  <si>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</si>
  <si>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</si>
  <si>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</si>
  <si>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</si>
  <si>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</si>
  <si>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</si>
  <si>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</si>
  <si>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</si>
  <si>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</si>
  <si>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</si>
  <si>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</si>
  <si>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</si>
  <si>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</si>
  <si>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</si>
  <si>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</si>
  <si>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</si>
  <si>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</si>
  <si>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</si>
  <si>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</si>
  <si>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</si>
  <si>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</si>
  <si>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</si>
  <si>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</si>
  <si>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</si>
  <si>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</si>
  <si>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</si>
  <si>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</si>
  <si>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</si>
  <si>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</si>
  <si>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</si>
  <si>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</si>
  <si>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</si>
  <si>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</si>
  <si>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</si>
  <si>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</si>
  <si>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</si>
  <si>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</si>
  <si>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</si>
  <si>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</si>
  <si>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</si>
  <si>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</si>
  <si>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</si>
  <si>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</si>
  <si>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</si>
  <si>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</si>
  <si>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</si>
  <si>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</si>
  <si>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</si>
  <si>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</si>
  <si>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</si>
  <si>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</si>
  <si>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</si>
  <si>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</si>
  <si>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</si>
  <si>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</si>
  <si>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</si>
  <si>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</si>
  <si>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</si>
  <si>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</si>
  <si>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</si>
  <si>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</si>
  <si>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</si>
  <si>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</si>
  <si>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</si>
  <si>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</si>
  <si>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</si>
  <si>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</si>
  <si>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</si>
  <si>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</si>
  <si>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</si>
  <si>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</si>
  <si>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</si>
  <si>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</si>
  <si>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</si>
  <si>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</si>
  <si>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</si>
  <si>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</si>
  <si>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</si>
  <si>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</si>
  <si>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</si>
  <si>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</si>
  <si>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</si>
  <si>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</si>
  <si>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</si>
  <si>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</si>
  <si>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</si>
  <si>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</si>
  <si>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</si>
  <si>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</si>
  <si>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</si>
  <si>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</si>
  <si>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</si>
  <si>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</si>
  <si>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</si>
  <si>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</si>
  <si>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</si>
  <si>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</si>
  <si>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</si>
  <si>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</si>
  <si>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</si>
  <si>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</si>
  <si>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</si>
  <si>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</si>
  <si>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</si>
  <si>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</si>
  <si>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</si>
  <si>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</si>
  <si>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</si>
  <si>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</si>
  <si>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</si>
  <si>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</si>
  <si>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</si>
  <si>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</si>
  <si>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</si>
  <si>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</si>
  <si>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</si>
  <si>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</si>
  <si>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</si>
  <si>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</si>
  <si>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</si>
  <si>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</si>
  <si>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</si>
  <si>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</si>
  <si>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</si>
  <si>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</si>
  <si>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</si>
  <si>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</si>
  <si>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</si>
  <si>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</si>
  <si>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</si>
  <si>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</si>
  <si>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</si>
  <si>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</si>
  <si>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</si>
  <si>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</si>
  <si>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</si>
  <si>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</si>
  <si>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</si>
  <si>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</si>
  <si>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</si>
  <si>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</si>
  <si>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</si>
  <si>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</si>
  <si>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</si>
  <si>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</si>
  <si>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</si>
  <si>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</si>
  <si>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</si>
  <si>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</si>
  <si>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</si>
  <si>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</si>
  <si>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</si>
  <si>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</si>
  <si>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</si>
  <si>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</si>
  <si>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</si>
  <si>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</si>
  <si>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</si>
  <si>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</si>
  <si>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</si>
  <si>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</si>
  <si>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</si>
  <si>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</si>
  <si>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</si>
  <si>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</si>
  <si>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</si>
  <si>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</si>
  <si>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</si>
  <si>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</si>
  <si>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</si>
  <si>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</si>
  <si>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</si>
  <si>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</si>
  <si>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</si>
  <si>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</si>
  <si>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</si>
  <si>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</si>
  <si>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</si>
  <si>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</si>
  <si>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</si>
  <si>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</si>
  <si>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</si>
  <si>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</si>
  <si>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</si>
  <si>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</si>
  <si>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</si>
  <si>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</si>
  <si>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</si>
  <si>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</si>
  <si>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</si>
  <si>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</si>
  <si>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</si>
  <si>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</si>
  <si>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</si>
  <si>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</si>
  <si>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</si>
  <si>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</si>
  <si>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</si>
  <si>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</si>
  <si>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</si>
  <si>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</si>
  <si>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</si>
  <si>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</si>
  <si>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</si>
  <si>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</si>
  <si>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</si>
  <si>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</si>
  <si>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</si>
  <si>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</si>
  <si>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</si>
  <si>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</si>
  <si>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</si>
  <si>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</si>
  <si>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</si>
  <si>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</si>
  <si>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</si>
  <si>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</si>
  <si>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</si>
  <si>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</si>
  <si>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</si>
  <si>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</si>
  <si>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</si>
  <si>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</si>
  <si>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</si>
  <si>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</si>
  <si>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</si>
  <si>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</si>
  <si>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</si>
  <si>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</si>
  <si>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</si>
  <si>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</si>
  <si>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</si>
  <si>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</si>
  <si>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</si>
  <si>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</si>
  <si>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</si>
  <si>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</si>
  <si>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</si>
  <si>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</si>
  <si>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</si>
  <si>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</si>
  <si>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</si>
  <si>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</si>
  <si>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</si>
  <si>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</si>
  <si>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</si>
  <si>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</si>
  <si>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</si>
  <si>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</si>
  <si>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</si>
  <si>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</si>
  <si>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</si>
  <si>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</si>
  <si>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</si>
  <si>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</si>
  <si>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</si>
  <si>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</si>
  <si>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</si>
  <si>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</si>
  <si>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</si>
  <si>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</si>
  <si>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</si>
  <si>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</si>
  <si>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</si>
  <si>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</si>
  <si>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</si>
  <si>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</si>
  <si>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</si>
  <si>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</si>
  <si>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</si>
  <si>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</si>
  <si>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</si>
  <si>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</si>
  <si>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</si>
  <si>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</si>
  <si>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</si>
  <si>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</si>
  <si>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</si>
  <si>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</si>
  <si>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</si>
  <si>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</si>
  <si>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</si>
  <si>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</si>
  <si>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</si>
  <si>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</si>
  <si>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</si>
  <si>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</si>
  <si>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</si>
  <si>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</si>
  <si>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</si>
  <si>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</si>
  <si>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</si>
  <si>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</si>
  <si>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</si>
  <si>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</si>
  <si>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</si>
  <si>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</si>
  <si>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</si>
  <si>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</si>
  <si>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</si>
  <si>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</si>
  <si>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</si>
  <si>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</si>
  <si>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</si>
  <si>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</si>
  <si>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</si>
  <si>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</si>
  <si>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</si>
  <si>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</si>
  <si>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</si>
  <si>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</si>
  <si>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</si>
  <si>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</si>
  <si>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</si>
  <si>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</si>
  <si>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</si>
  <si>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</si>
  <si>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</si>
  <si>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</si>
  <si>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</si>
  <si>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</si>
  <si>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</si>
  <si>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</si>
  <si>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</si>
  <si>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</si>
  <si>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</si>
  <si>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</si>
  <si>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</si>
  <si>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</si>
  <si>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</si>
  <si>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</si>
  <si>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</si>
  <si>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</si>
  <si>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</si>
  <si>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</si>
  <si>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</si>
  <si>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</si>
  <si>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</si>
  <si>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</si>
  <si>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</si>
  <si>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</si>
  <si>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</si>
  <si>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</si>
  <si>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</si>
  <si>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</si>
  <si>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</si>
  <si>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</si>
  <si>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</si>
  <si>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</si>
  <si>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</si>
  <si>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</si>
  <si>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</si>
  <si>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</si>
  <si>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</si>
  <si>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</si>
  <si>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</si>
  <si>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</si>
  <si>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</si>
  <si>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</si>
  <si>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</si>
  <si>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</si>
  <si>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</si>
  <si>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</si>
  <si>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</si>
  <si>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</si>
  <si>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</si>
  <si>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</si>
  <si>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</si>
  <si>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</si>
  <si>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</si>
  <si>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</si>
  <si>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</si>
  <si>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</si>
  <si>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</si>
  <si>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</si>
  <si>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</si>
  <si>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</si>
  <si>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</si>
  <si>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</si>
  <si>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</si>
  <si>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</si>
  <si>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</si>
  <si>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</si>
  <si>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</si>
  <si>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</si>
  <si>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</si>
  <si>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</si>
  <si>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</si>
  <si>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</si>
  <si>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</si>
  <si>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</si>
  <si>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</si>
  <si>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</si>
  <si>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</si>
  <si>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</si>
  <si>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</si>
  <si>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</si>
  <si>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</si>
  <si>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</si>
  <si>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</si>
  <si>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</si>
  <si>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</si>
  <si>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</si>
  <si>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</si>
  <si>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</si>
  <si>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</si>
  <si>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</si>
  <si>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</si>
  <si>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</si>
  <si>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</si>
  <si>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</si>
  <si>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</si>
  <si>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</si>
  <si>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</si>
  <si>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</si>
  <si>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</si>
  <si>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</si>
  <si>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</si>
  <si>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</si>
  <si>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</si>
  <si>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</si>
  <si>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</si>
  <si>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</si>
  <si>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</si>
  <si>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</si>
  <si>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</si>
  <si>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</si>
  <si>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</si>
  <si>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</si>
  <si>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</si>
  <si>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</si>
  <si>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</si>
  <si>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</si>
  <si>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</si>
  <si>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</si>
  <si>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</si>
  <si>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</si>
  <si>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</si>
  <si>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</si>
  <si>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</si>
  <si>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</si>
  <si>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</si>
  <si>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</si>
  <si>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</si>
  <si>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</si>
  <si>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</si>
  <si>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</si>
  <si>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</si>
  <si>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</si>
  <si>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</si>
  <si>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</si>
  <si>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</si>
  <si>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</si>
  <si>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</si>
  <si>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</si>
  <si>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</si>
  <si>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</si>
  <si>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</si>
  <si>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</si>
  <si>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</si>
  <si>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</si>
  <si>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</si>
  <si>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</si>
  <si>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</si>
  <si>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</si>
  <si>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</si>
  <si>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</si>
  <si>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</si>
  <si>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</si>
  <si>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</si>
  <si>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</si>
  <si>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</si>
  <si>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</si>
  <si>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</si>
  <si>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</si>
  <si>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</si>
  <si>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</si>
  <si>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</si>
  <si>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</si>
  <si>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</si>
  <si>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</si>
  <si>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</si>
  <si>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</si>
  <si>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</si>
  <si>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</si>
  <si>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</si>
  <si>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</si>
  <si>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</si>
  <si>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</si>
  <si>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</si>
  <si>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</si>
  <si>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</si>
  <si>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</si>
  <si>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</si>
  <si>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</si>
  <si>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</si>
  <si>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</si>
  <si>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</si>
  <si>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</si>
  <si>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</si>
  <si>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</si>
  <si>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</si>
  <si>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</si>
  <si>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</si>
  <si>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</si>
  <si>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</si>
  <si>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</si>
  <si>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</si>
  <si>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</si>
  <si>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</si>
  <si>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</si>
  <si>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</si>
  <si>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</si>
  <si>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</si>
  <si>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</si>
  <si>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</si>
  <si>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</si>
  <si>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</si>
  <si>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</si>
  <si>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</si>
  <si>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</si>
  <si>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</si>
  <si>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</si>
  <si>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</si>
  <si>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</si>
  <si>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</si>
  <si>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</si>
  <si>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</si>
  <si>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</si>
  <si>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</si>
  <si>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</si>
  <si>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</si>
  <si>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</si>
  <si>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</si>
  <si>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</si>
  <si>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</si>
  <si>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</si>
  <si>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</si>
  <si>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</si>
  <si>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</si>
  <si>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</si>
  <si>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</si>
  <si>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</si>
  <si>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</si>
  <si>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</si>
  <si>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</si>
  <si>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</si>
  <si>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</si>
  <si>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</si>
  <si>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</si>
  <si>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</si>
  <si>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</si>
  <si>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</si>
  <si>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</si>
  <si>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</si>
  <si>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</si>
  <si>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</si>
  <si>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</si>
  <si>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</si>
  <si>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</si>
  <si>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</si>
  <si>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</si>
  <si>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</si>
  <si>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</si>
  <si>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</si>
  <si>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</si>
  <si>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</si>
  <si>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</si>
  <si>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</si>
  <si>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</si>
  <si>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</si>
  <si>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</si>
  <si>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</si>
  <si>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</si>
  <si>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</si>
  <si>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</si>
  <si>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</si>
  <si>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</si>
  <si>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</si>
  <si>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</si>
  <si>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</si>
  <si>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</si>
  <si>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</si>
  <si>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</si>
  <si>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</si>
  <si>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</si>
  <si>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</si>
  <si>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</si>
  <si>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</si>
  <si>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</si>
  <si>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</si>
  <si>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</si>
  <si>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</si>
  <si>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</si>
  <si>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</si>
  <si>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</si>
  <si>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</si>
  <si>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</si>
  <si>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</si>
  <si>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</si>
  <si>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</si>
  <si>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</si>
  <si>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</si>
  <si>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</si>
  <si>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</si>
  <si>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</si>
  <si>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</si>
  <si>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</si>
  <si>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</si>
  <si>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</si>
  <si>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</si>
  <si>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</si>
  <si>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</si>
  <si>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</si>
  <si>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</si>
  <si>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</si>
  <si>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</si>
  <si>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</si>
  <si>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</si>
  <si>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</si>
  <si>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</si>
  <si>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</si>
  <si>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</si>
  <si>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</si>
  <si>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</si>
  <si>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</si>
  <si>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</si>
  <si>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</si>
  <si>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</si>
  <si>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</si>
  <si>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</si>
  <si>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</si>
  <si>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</si>
  <si>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</si>
  <si>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</si>
  <si>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</si>
  <si>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</si>
  <si>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</si>
  <si>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</si>
  <si>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</si>
  <si>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</si>
  <si>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</si>
  <si>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</si>
  <si>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</si>
  <si>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</si>
  <si>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</si>
  <si>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</si>
  <si>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</si>
  <si>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</si>
  <si>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</si>
  <si>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</si>
  <si>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</si>
  <si>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</si>
  <si>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</si>
  <si>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</si>
  <si>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</si>
  <si>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</si>
  <si>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</si>
  <si>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</si>
  <si>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</si>
  <si>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</si>
  <si>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</si>
  <si>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</si>
  <si>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</si>
  <si>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</si>
  <si>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</si>
  <si>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</si>
  <si>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</si>
  <si>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</si>
  <si>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</si>
  <si>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</si>
  <si>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</si>
  <si>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</si>
  <si>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</si>
  <si>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</si>
  <si>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</si>
  <si>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</si>
  <si>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</si>
  <si>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</si>
  <si>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</si>
  <si>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</si>
  <si>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</si>
  <si>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</si>
  <si>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</si>
  <si>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</si>
  <si>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</si>
  <si>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</si>
  <si>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</si>
  <si>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</si>
  <si>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</si>
  <si>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</si>
  <si>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</si>
  <si>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</si>
  <si>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</si>
  <si>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</si>
  <si>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</si>
  <si>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</si>
  <si>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</si>
  <si>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</si>
  <si>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</si>
  <si>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</si>
  <si>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</si>
  <si>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</si>
  <si>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</si>
  <si>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</si>
  <si>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</si>
  <si>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</si>
  <si>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</si>
  <si>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</si>
  <si>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</si>
  <si>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</si>
  <si>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</si>
  <si>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</si>
  <si>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</si>
  <si>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</si>
  <si>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</si>
  <si>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</si>
  <si>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</si>
  <si>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</si>
  <si>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</si>
  <si>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</si>
  <si>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</si>
  <si>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</si>
  <si>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</si>
  <si>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</si>
  <si>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</si>
  <si>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</si>
  <si>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</si>
  <si>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</si>
  <si>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</si>
  <si>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</si>
  <si>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</si>
  <si>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</si>
  <si>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</si>
  <si>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</si>
  <si>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</si>
  <si>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</si>
  <si>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</si>
  <si>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</si>
  <si>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</si>
  <si>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</si>
  <si>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</si>
  <si>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</si>
  <si>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</si>
  <si>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</si>
  <si>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</si>
  <si>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</si>
  <si>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</si>
  <si>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</si>
  <si>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</si>
  <si>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</si>
  <si>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</si>
  <si>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</si>
  <si>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</si>
  <si>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</si>
  <si>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</si>
  <si>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</si>
  <si>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</si>
  <si>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</si>
  <si>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</si>
  <si>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</si>
  <si>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</si>
  <si>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</si>
  <si>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</si>
  <si>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</si>
  <si>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</si>
  <si>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</si>
  <si>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</si>
  <si>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</si>
  <si>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</si>
  <si>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</si>
  <si>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</si>
  <si>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</si>
  <si>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</si>
  <si>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</si>
  <si>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</si>
  <si>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</si>
  <si>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</si>
  <si>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</si>
  <si>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</si>
  <si>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</si>
  <si>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</si>
  <si>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</si>
  <si>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</si>
  <si>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</si>
  <si>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</si>
  <si>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</si>
  <si>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</si>
  <si>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</si>
  <si>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</si>
  <si>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</si>
  <si>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</si>
  <si>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</si>
  <si>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</si>
  <si>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</si>
  <si>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</si>
  <si>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</si>
  <si>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</si>
  <si>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</si>
  <si>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</si>
  <si>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</si>
  <si>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</si>
  <si>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</si>
  <si>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</si>
  <si>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</si>
  <si>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</si>
  <si>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</si>
  <si>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</si>
  <si>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</si>
  <si>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</si>
  <si>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</si>
  <si>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</si>
  <si>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</si>
  <si>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</si>
  <si>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</si>
  <si>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</si>
  <si>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</si>
  <si>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</si>
  <si>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</si>
  <si>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</si>
  <si>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</si>
  <si>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</si>
  <si>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</si>
  <si>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</si>
  <si>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</si>
  <si>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</si>
  <si>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</si>
  <si>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</si>
  <si>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</si>
  <si>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</si>
  <si>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</si>
  <si>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</si>
  <si>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</si>
  <si>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</si>
  <si>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</si>
  <si>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</si>
  <si>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</si>
  <si>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</si>
  <si>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</si>
  <si>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</si>
  <si>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</si>
  <si>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</si>
  <si>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</si>
  <si>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</si>
  <si>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</si>
  <si>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</si>
  <si>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</si>
  <si>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</si>
  <si>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</si>
  <si>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</si>
  <si>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</si>
  <si>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</si>
  <si>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</si>
  <si>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</si>
  <si>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</si>
  <si>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</si>
  <si>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</si>
  <si>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</si>
  <si>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</si>
  <si>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</si>
  <si>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</si>
  <si>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</si>
  <si>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</si>
  <si>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</si>
  <si>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</si>
  <si>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</si>
  <si>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</si>
  <si>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</si>
  <si>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</si>
  <si>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</si>
  <si>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</si>
  <si>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</si>
  <si>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</si>
  <si>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</si>
  <si>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</si>
  <si>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</si>
  <si>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</si>
  <si>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</si>
  <si>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</si>
  <si>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</si>
  <si>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</si>
  <si>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</si>
  <si>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</si>
  <si>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</si>
  <si>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</si>
  <si>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</si>
  <si>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</si>
  <si>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</si>
  <si>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</si>
  <si>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</si>
  <si>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</si>
  <si>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</si>
  <si>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</si>
  <si>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</si>
  <si>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</si>
  <si>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</si>
  <si>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</si>
  <si>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</si>
  <si>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</si>
  <si>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</si>
  <si>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</si>
  <si>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</si>
  <si>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</si>
  <si>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</si>
  <si>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</si>
  <si>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</si>
  <si>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</si>
  <si>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</si>
  <si>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</si>
  <si>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</si>
  <si>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</si>
  <si>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</si>
  <si>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</si>
  <si>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</si>
  <si>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</si>
  <si>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</si>
  <si>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</si>
  <si>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</si>
  <si>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</si>
  <si>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</si>
  <si>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</si>
  <si>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</si>
  <si>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</si>
  <si>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</si>
  <si>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</si>
  <si>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</si>
  <si>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</si>
  <si>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</si>
  <si>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</si>
  <si>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</si>
  <si>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</si>
  <si>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</si>
  <si>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</si>
  <si>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</si>
  <si>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</si>
  <si>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</si>
  <si>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</si>
  <si>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</si>
  <si>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</si>
  <si>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</si>
  <si>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</si>
  <si>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</si>
  <si>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</si>
  <si>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</si>
  <si>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</si>
  <si>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</si>
  <si>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</si>
  <si>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</si>
  <si>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</si>
  <si>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</si>
  <si>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</si>
  <si>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</si>
  <si>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</si>
  <si>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</si>
  <si>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</si>
  <si>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</si>
  <si>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</si>
  <si>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</si>
  <si>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</si>
  <si>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</si>
  <si>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</si>
  <si>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</si>
  <si>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</si>
  <si>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</si>
  <si>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</si>
  <si>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</si>
  <si>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</si>
  <si>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</si>
  <si>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</si>
  <si>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</si>
  <si>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</si>
  <si>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</si>
  <si>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</si>
  <si>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</si>
  <si>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</si>
  <si>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</si>
  <si>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</si>
  <si>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</si>
  <si>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</si>
  <si>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</si>
  <si>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</si>
  <si>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</si>
  <si>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</si>
  <si>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</si>
  <si>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</si>
  <si>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</si>
  <si>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</si>
  <si>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</si>
  <si>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</si>
  <si>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</si>
  <si>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</si>
  <si>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</si>
  <si>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</si>
  <si>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</si>
  <si>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</si>
  <si>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</si>
  <si>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</si>
  <si>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</si>
  <si>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</si>
  <si>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</si>
  <si>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</si>
  <si>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</si>
  <si>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</si>
  <si>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</si>
  <si>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</si>
  <si>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</si>
  <si>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</si>
  <si>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</si>
  <si>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</si>
  <si>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</si>
  <si>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</si>
  <si>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</si>
  <si>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</si>
  <si>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</si>
  <si>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</si>
  <si>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</si>
  <si>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</si>
  <si>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</si>
  <si>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</si>
  <si>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</si>
  <si>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</si>
  <si>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</si>
  <si>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</si>
  <si>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</si>
  <si>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</si>
  <si>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</si>
  <si>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</si>
  <si>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</si>
  <si>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</si>
  <si>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</si>
  <si>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</si>
  <si>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</si>
  <si>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</si>
  <si>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</si>
  <si>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</si>
  <si>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</si>
  <si>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</si>
  <si>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</si>
  <si>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</si>
  <si>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</si>
  <si>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</si>
  <si>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</si>
  <si>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</si>
  <si>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</si>
  <si>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</si>
  <si>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</si>
  <si>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</si>
  <si>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</si>
  <si>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</si>
  <si>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</si>
  <si>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</si>
  <si>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</si>
  <si>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</si>
  <si>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</si>
  <si>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</si>
  <si>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</si>
  <si>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</si>
  <si>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</si>
  <si>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</si>
  <si>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</si>
  <si>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</si>
  <si>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</si>
  <si>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</si>
  <si>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</si>
  <si>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</si>
  <si>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</si>
  <si>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</si>
  <si>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</si>
  <si>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</si>
  <si>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</si>
  <si>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</si>
  <si>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</si>
  <si>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</si>
  <si>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</si>
  <si>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</si>
  <si>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</si>
  <si>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</si>
  <si>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</si>
  <si>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</si>
  <si>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</si>
  <si>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</si>
  <si>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</si>
  <si>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</si>
  <si>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</si>
  <si>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</si>
  <si>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</si>
  <si>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</si>
  <si>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</si>
  <si>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</si>
  <si>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</si>
  <si>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</si>
  <si>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</si>
  <si>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</si>
  <si>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</si>
  <si>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</si>
  <si>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</si>
  <si>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</si>
  <si>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</si>
  <si>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</si>
  <si>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</si>
  <si>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</si>
  <si>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</si>
  <si>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</si>
  <si>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</si>
  <si>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</si>
  <si>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</si>
  <si>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</si>
  <si>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</si>
  <si>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</si>
  <si>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</si>
  <si>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</si>
  <si>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</si>
  <si>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</si>
  <si>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</si>
  <si>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</si>
  <si>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</si>
  <si>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</si>
  <si>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</si>
  <si>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</si>
  <si>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</si>
  <si>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</si>
  <si>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</si>
  <si>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</si>
  <si>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</si>
  <si>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</si>
  <si>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</si>
  <si>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</si>
  <si>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</si>
  <si>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</si>
  <si>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</si>
  <si>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</si>
  <si>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</si>
  <si>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</si>
  <si>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</si>
  <si>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</si>
  <si>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</si>
  <si>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</si>
  <si>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</si>
  <si>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</si>
  <si>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</si>
  <si>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</si>
  <si>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</si>
  <si>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</si>
  <si>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</si>
  <si>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</si>
  <si>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</si>
  <si>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</si>
  <si>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</si>
  <si>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</si>
  <si>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</si>
  <si>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</si>
  <si>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</si>
  <si>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</si>
  <si>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</si>
  <si>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</si>
  <si>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</si>
  <si>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</si>
  <si>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</si>
  <si>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</si>
  <si>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</si>
  <si>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</si>
  <si>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</si>
  <si>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</si>
  <si>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</si>
  <si>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</si>
  <si>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</si>
  <si>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</si>
  <si>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</si>
  <si>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</si>
  <si>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</si>
  <si>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</si>
  <si>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</si>
  <si>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</si>
  <si>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</si>
  <si>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</si>
  <si>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</si>
  <si>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</si>
  <si>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</si>
  <si>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</si>
  <si>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</si>
  <si>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</si>
  <si>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</si>
  <si>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</si>
  <si>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</si>
  <si>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</si>
  <si>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</si>
  <si>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</si>
  <si>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</si>
  <si>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</si>
  <si>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</si>
  <si>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</si>
  <si>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</si>
  <si>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</si>
  <si>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</si>
  <si>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</si>
  <si>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</si>
  <si>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</si>
  <si>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</si>
  <si>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</si>
  <si>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</si>
  <si>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</si>
  <si>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</si>
  <si>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</si>
  <si>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</si>
  <si>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</si>
  <si>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</si>
  <si>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</si>
  <si>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</si>
  <si>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</si>
  <si>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</si>
  <si>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</si>
  <si>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</si>
  <si>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</si>
  <si>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</si>
  <si>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</si>
  <si>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</si>
  <si>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</si>
  <si>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</si>
  <si>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</si>
  <si>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</si>
  <si>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</si>
  <si>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</si>
  <si>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</si>
  <si>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</si>
  <si>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</si>
  <si>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</si>
  <si>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</si>
  <si>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</si>
  <si>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</si>
  <si>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</si>
  <si>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</si>
  <si>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</si>
  <si>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</si>
  <si>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</si>
  <si>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</si>
  <si>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</si>
  <si>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</si>
  <si>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</si>
  <si>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</si>
  <si>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</si>
  <si>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</si>
  <si>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</si>
  <si>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</si>
  <si>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</si>
  <si>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</si>
  <si>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</si>
  <si>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</si>
  <si>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</si>
  <si>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</si>
  <si>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</si>
  <si>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</si>
  <si>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</si>
  <si>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</si>
  <si>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</si>
  <si>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</si>
  <si>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</si>
  <si>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</si>
  <si>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</si>
  <si>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</si>
  <si>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</si>
  <si>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</si>
  <si>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</si>
  <si>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</si>
  <si>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</si>
  <si>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</si>
  <si>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</si>
  <si>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</si>
  <si>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</si>
  <si>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</si>
  <si>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</si>
  <si>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</si>
  <si>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</si>
  <si>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</si>
  <si>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</si>
  <si>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</si>
  <si>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</si>
  <si>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</si>
  <si>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</si>
  <si>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</si>
  <si>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</si>
  <si>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</si>
  <si>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</si>
  <si>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</si>
  <si>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</si>
  <si>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</si>
  <si>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</si>
  <si>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</si>
  <si>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</si>
  <si>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</si>
  <si>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</si>
  <si>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</si>
  <si>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</si>
  <si>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</si>
  <si>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</si>
  <si>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</si>
  <si>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</si>
  <si>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</si>
  <si>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</si>
  <si>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</si>
  <si>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</si>
  <si>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</si>
  <si>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</si>
  <si>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</si>
  <si>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</si>
  <si>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</si>
  <si>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</si>
  <si>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</si>
  <si>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</si>
  <si>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</si>
  <si>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</si>
  <si>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</si>
  <si>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</si>
  <si>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</si>
  <si>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</si>
  <si>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</si>
  <si>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</si>
  <si>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</si>
  <si>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</si>
  <si>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</si>
  <si>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</si>
  <si>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</si>
  <si>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</si>
  <si>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</si>
  <si>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</si>
  <si>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</si>
  <si>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</si>
  <si>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</si>
  <si>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</si>
  <si>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</si>
  <si>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</si>
  <si>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</si>
  <si>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</si>
  <si>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</si>
  <si>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</si>
  <si>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</si>
  <si>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</si>
  <si>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</si>
  <si>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</si>
  <si>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</si>
  <si>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</si>
  <si>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</si>
  <si>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</si>
  <si>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</si>
  <si>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</si>
  <si>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</si>
  <si>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</si>
  <si>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</si>
  <si>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</si>
  <si>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</si>
  <si>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</si>
  <si>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</si>
  <si>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</si>
  <si>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</si>
  <si>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</si>
  <si>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</si>
  <si>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</si>
  <si>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</si>
  <si>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</si>
  <si>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</si>
  <si>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</si>
  <si>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</si>
  <si>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</si>
  <si>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</si>
  <si>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</si>
  <si>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</si>
  <si>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</si>
  <si>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</si>
  <si>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</si>
  <si>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</si>
  <si>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</si>
  <si>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</si>
  <si>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</si>
  <si>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</si>
  <si>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</si>
  <si>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</si>
  <si>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</si>
  <si>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</si>
  <si>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</si>
  <si>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</si>
  <si>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</si>
  <si>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</si>
  <si>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</si>
  <si>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</si>
  <si>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</si>
  <si>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</si>
  <si>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</si>
  <si>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</si>
  <si>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</si>
  <si>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</si>
  <si>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</si>
  <si>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</si>
  <si>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</si>
  <si>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</si>
  <si>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</si>
  <si>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</si>
  <si>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</si>
  <si>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</si>
  <si>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</si>
  <si>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</si>
  <si>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</si>
  <si>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</si>
  <si>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</si>
  <si>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</si>
  <si>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</si>
  <si>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</si>
  <si>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</si>
  <si>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</si>
  <si>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</si>
  <si>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</si>
  <si>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</si>
  <si>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</si>
  <si>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</si>
  <si>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</si>
  <si>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</si>
  <si>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</si>
  <si>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</si>
  <si>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</si>
  <si>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</si>
  <si>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</si>
  <si>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</si>
  <si>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</si>
  <si>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</si>
  <si>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</si>
  <si>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</si>
  <si>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</si>
  <si>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</si>
  <si>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</si>
  <si>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</si>
  <si>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</si>
  <si>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</si>
  <si>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</si>
  <si>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</si>
  <si>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</si>
  <si>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</si>
  <si>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</si>
  <si>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</si>
  <si>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</si>
  <si>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</si>
  <si>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</si>
  <si>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</si>
  <si>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</si>
  <si>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</si>
  <si>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</si>
  <si>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</si>
  <si>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</si>
  <si>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</si>
  <si>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</si>
  <si>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</si>
  <si>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</si>
  <si>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</si>
  <si>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</si>
  <si>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</si>
  <si>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</si>
  <si>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</si>
  <si>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</si>
  <si>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</si>
  <si>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</si>
  <si>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</si>
  <si>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</si>
  <si>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</si>
  <si>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</si>
  <si>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</si>
  <si>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</si>
  <si>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</si>
  <si>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</si>
  <si>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</si>
  <si>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</si>
  <si>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</si>
  <si>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</si>
  <si>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</si>
  <si>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</si>
  <si>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</si>
  <si>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</si>
  <si>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</si>
  <si>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</si>
  <si>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</si>
  <si>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</si>
  <si>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</si>
  <si>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</si>
  <si>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</si>
  <si>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</si>
  <si>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</si>
  <si>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</si>
  <si>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</si>
  <si>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</si>
  <si>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</si>
  <si>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</si>
  <si>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</si>
  <si>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</si>
  <si>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</si>
  <si>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</si>
  <si>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</si>
  <si>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</si>
  <si>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</si>
  <si>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</si>
  <si>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</si>
  <si>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</si>
  <si>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</si>
  <si>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</si>
  <si>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</si>
  <si>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</si>
  <si>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</si>
  <si>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</si>
  <si>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</si>
  <si>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</si>
  <si>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</si>
  <si>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</si>
  <si>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</si>
  <si>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</si>
  <si>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</si>
  <si>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</si>
  <si>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</si>
  <si>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</si>
  <si>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</si>
  <si>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</si>
  <si>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</si>
  <si>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</si>
  <si>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</si>
  <si>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</si>
  <si>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</si>
  <si>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</si>
  <si>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</si>
  <si>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</si>
  <si>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</si>
  <si>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</si>
  <si>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</si>
  <si>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</si>
  <si>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</si>
  <si>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</si>
  <si>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</si>
  <si>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</si>
  <si>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</si>
  <si>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</si>
  <si>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</si>
  <si>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</si>
  <si>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</si>
  <si>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</si>
  <si>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</si>
  <si>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</si>
  <si>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</si>
  <si>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</si>
  <si>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</si>
  <si>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</si>
  <si>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</si>
  <si>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</si>
  <si>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</si>
  <si>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</si>
  <si>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</si>
  <si>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</si>
  <si>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</si>
  <si>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</si>
  <si>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</si>
  <si>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</si>
  <si>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</si>
  <si>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</si>
  <si>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</si>
  <si>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</si>
  <si>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</si>
  <si>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</si>
  <si>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</si>
  <si>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</si>
  <si>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</si>
  <si>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</si>
  <si>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</si>
  <si>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</si>
  <si>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</si>
  <si>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</si>
  <si>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</si>
  <si>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</si>
  <si>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</si>
  <si>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</si>
  <si>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</si>
  <si>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</si>
  <si>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</si>
  <si>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</si>
  <si>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</si>
  <si>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</si>
  <si>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</si>
  <si>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</si>
  <si>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</si>
  <si>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</si>
  <si>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</si>
  <si>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</si>
  <si>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</si>
  <si>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</si>
  <si>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</si>
  <si>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</si>
  <si>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</si>
  <si>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</si>
  <si>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</si>
  <si>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</si>
  <si>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</si>
  <si>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</si>
  <si>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</si>
  <si>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</si>
  <si>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</si>
  <si>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</si>
  <si>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</si>
  <si>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</si>
  <si>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</si>
  <si>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</si>
  <si>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</si>
  <si>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</si>
  <si>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</si>
  <si>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</si>
  <si>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</si>
  <si>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</si>
  <si>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</si>
  <si>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</si>
  <si>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</si>
  <si>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</si>
  <si>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</si>
  <si>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</si>
  <si>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</si>
  <si>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</si>
  <si>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</si>
  <si>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</si>
  <si>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</si>
  <si>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</si>
  <si>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</si>
  <si>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</si>
  <si>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</si>
  <si>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</si>
  <si>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</si>
  <si>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</si>
  <si>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</si>
  <si>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</si>
  <si>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</si>
  <si>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</si>
  <si>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</si>
  <si>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</si>
  <si>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</si>
  <si>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</si>
  <si>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</si>
  <si>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</si>
  <si>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</si>
  <si>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</si>
  <si>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</si>
  <si>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</si>
  <si>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</si>
  <si>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</si>
  <si>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</si>
  <si>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</si>
  <si>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</si>
  <si>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</si>
  <si>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</si>
  <si>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</si>
  <si>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</si>
  <si>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</si>
  <si>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</si>
  <si>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</si>
  <si>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</si>
  <si>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</si>
  <si>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</si>
  <si>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</si>
  <si>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</si>
  <si>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</si>
  <si>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</si>
  <si>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</si>
  <si>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</si>
  <si>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</si>
  <si>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</si>
  <si>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</si>
  <si>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</si>
  <si>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</si>
  <si>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</si>
  <si>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</si>
  <si>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</si>
  <si>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</si>
  <si>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</si>
  <si>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</si>
  <si>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</si>
  <si>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</si>
  <si>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</si>
  <si>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</si>
  <si>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</si>
  <si>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</si>
  <si>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</si>
  <si>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</si>
  <si>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</si>
  <si>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</si>
  <si>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</si>
  <si>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</si>
  <si>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</si>
  <si>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</si>
  <si>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</si>
  <si>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</si>
  <si>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</si>
  <si>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</si>
  <si>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</si>
  <si>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</si>
  <si>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</si>
  <si>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</si>
  <si>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</si>
  <si>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</si>
  <si>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</si>
  <si>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</si>
  <si>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</si>
  <si>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</si>
  <si>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</si>
  <si>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</si>
  <si>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</si>
  <si>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</si>
  <si>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</si>
  <si>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</si>
  <si>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</si>
  <si>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</si>
  <si>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</si>
  <si>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</si>
  <si>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</si>
  <si>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</si>
  <si>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</si>
  <si>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</si>
  <si>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</si>
  <si>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</si>
  <si>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</si>
  <si>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</si>
  <si>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</si>
  <si>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</si>
  <si>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</si>
  <si>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</si>
  <si>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</si>
  <si>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</si>
  <si>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</si>
  <si>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</si>
  <si>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</si>
  <si>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</si>
  <si>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</si>
  <si>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</si>
  <si>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</si>
  <si>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</si>
  <si>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</si>
  <si>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</si>
  <si>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</si>
  <si>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</si>
  <si>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</si>
  <si>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</si>
  <si>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</si>
  <si>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</si>
  <si>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</si>
  <si>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</si>
  <si>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</si>
  <si>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</si>
  <si>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</si>
  <si>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</si>
  <si>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</si>
  <si>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</si>
  <si>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</si>
  <si>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</si>
  <si>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</si>
  <si>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</si>
  <si>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</si>
  <si>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</si>
  <si>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</si>
  <si>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</si>
  <si>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</si>
  <si>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</si>
  <si>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</si>
  <si>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</si>
  <si>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</si>
  <si>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</si>
  <si>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</si>
  <si>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</si>
  <si>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</si>
  <si>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</si>
  <si>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</si>
  <si>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</si>
  <si>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</si>
  <si>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</si>
  <si>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</si>
  <si>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</si>
  <si>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</si>
  <si>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</si>
  <si>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</si>
  <si>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</si>
  <si>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</si>
  <si>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</si>
  <si>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</si>
  <si>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</si>
  <si>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</si>
  <si>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</si>
  <si>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</si>
  <si>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</si>
  <si>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</si>
  <si>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</si>
  <si>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</si>
  <si>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</si>
  <si>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</si>
  <si>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</si>
  <si>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</si>
  <si>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</si>
  <si>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</si>
  <si>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</si>
  <si>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</si>
  <si>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</si>
  <si>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</si>
  <si>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</si>
  <si>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</si>
  <si>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</si>
  <si>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</si>
  <si>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</si>
  <si>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</si>
  <si>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</si>
  <si>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</si>
  <si>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</si>
  <si>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</si>
  <si>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</si>
  <si>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</si>
  <si>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</si>
  <si>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</si>
  <si>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</si>
  <si>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</si>
  <si>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</si>
  <si>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</si>
  <si>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</si>
  <si>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</si>
  <si>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</si>
  <si>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</si>
  <si>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</si>
  <si>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</si>
  <si>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</si>
  <si>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</si>
  <si>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</si>
  <si>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</si>
  <si>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</si>
  <si>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</si>
  <si>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</si>
  <si>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</si>
  <si>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</si>
  <si>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</si>
  <si>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</si>
  <si>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</si>
  <si>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</si>
  <si>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</si>
  <si>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</si>
  <si>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</si>
  <si>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</si>
  <si>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</si>
  <si>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</si>
  <si>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</si>
  <si>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</si>
  <si>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</si>
  <si>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</si>
  <si>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</si>
  <si>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</si>
  <si>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</si>
  <si>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</si>
  <si>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</si>
  <si>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</si>
  <si>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</si>
  <si>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</si>
  <si>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</si>
  <si>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</si>
  <si>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</si>
  <si>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</si>
  <si>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</si>
  <si>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</si>
  <si>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</si>
  <si>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</si>
  <si>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</si>
  <si>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</si>
  <si>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</si>
  <si>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</si>
  <si>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</si>
  <si>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</si>
  <si>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</si>
  <si>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</si>
  <si>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</si>
  <si>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</si>
  <si>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</si>
  <si>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</si>
  <si>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</si>
  <si>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</si>
  <si>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</si>
  <si>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</si>
  <si>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</si>
  <si>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</si>
  <si>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</si>
  <si>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</si>
  <si>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</si>
  <si>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</si>
  <si>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</si>
  <si>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</si>
  <si>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</si>
  <si>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</si>
  <si>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</si>
  <si>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</si>
  <si>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</si>
  <si>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</si>
  <si>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</si>
  <si>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</si>
  <si>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</si>
  <si>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</si>
  <si>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</si>
  <si>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</si>
  <si>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</si>
  <si>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</si>
  <si>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</si>
  <si>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</si>
  <si>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</si>
  <si>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</si>
  <si>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</si>
  <si>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</si>
  <si>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</si>
  <si>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</si>
  <si>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</si>
  <si>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</si>
  <si>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</si>
  <si>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</si>
  <si>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</si>
  <si>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</si>
  <si>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</si>
  <si>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</si>
  <si>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</si>
  <si>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</si>
  <si>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</si>
  <si>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</si>
  <si>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</si>
  <si>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</si>
  <si>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</si>
  <si>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</si>
  <si>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</si>
  <si>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</si>
  <si>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</si>
  <si>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</si>
  <si>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</si>
  <si>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</si>
  <si>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</si>
  <si>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</si>
  <si>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</si>
  <si>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</si>
  <si>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</si>
  <si>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</si>
  <si>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</si>
  <si>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</si>
  <si>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</si>
  <si>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</si>
  <si>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</si>
  <si>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</si>
  <si>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</si>
  <si>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</si>
  <si>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</si>
  <si>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</si>
  <si>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</si>
  <si>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</si>
  <si>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</si>
  <si>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</si>
  <si>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</si>
  <si>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</si>
  <si>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</si>
  <si>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</si>
  <si>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</si>
  <si>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</si>
  <si>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</si>
  <si>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</si>
  <si>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</si>
  <si>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</si>
  <si>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</si>
  <si>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</si>
  <si>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</si>
  <si>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</si>
  <si>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</si>
  <si>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</si>
  <si>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</si>
  <si>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</si>
  <si>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</si>
  <si>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</si>
  <si>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</si>
  <si>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</si>
  <si>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</si>
  <si>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</si>
  <si>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</si>
  <si>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</si>
  <si>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</si>
  <si>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</si>
  <si>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</si>
  <si>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</si>
  <si>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</si>
  <si>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</si>
  <si>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</si>
  <si>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</si>
  <si>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</si>
  <si>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</si>
  <si>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</si>
  <si>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</si>
  <si>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</si>
  <si>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</si>
  <si>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</si>
  <si>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</si>
  <si>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</si>
  <si>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</si>
  <si>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</si>
  <si>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</si>
  <si>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</si>
  <si>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</si>
  <si>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</si>
  <si>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</si>
  <si>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</si>
  <si>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</si>
  <si>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</si>
  <si>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</si>
  <si>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</si>
  <si>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</si>
  <si>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</si>
  <si>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</si>
  <si>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</si>
  <si>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</si>
  <si>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</si>
  <si>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</si>
  <si>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</si>
  <si>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</si>
  <si>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</si>
  <si>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</si>
  <si>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</si>
  <si>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</si>
  <si>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</si>
  <si>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</si>
  <si>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</si>
  <si>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</si>
  <si>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</si>
  <si>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</si>
  <si>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</si>
  <si>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</si>
  <si>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</si>
  <si>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</si>
  <si>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</si>
  <si>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</si>
  <si>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</si>
  <si>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</si>
  <si>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</si>
  <si>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</si>
  <si>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</si>
  <si>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</si>
  <si>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</si>
  <si>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</si>
  <si>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</si>
  <si>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</si>
  <si>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</si>
  <si>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</si>
  <si>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</si>
  <si>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</si>
  <si>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</si>
  <si>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</si>
  <si>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</si>
  <si>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</si>
  <si>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</si>
  <si>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</si>
  <si>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</si>
  <si>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</si>
  <si>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</si>
  <si>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</si>
  <si>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</si>
  <si>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</si>
  <si>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</si>
  <si>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</si>
  <si>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</si>
  <si>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</si>
  <si>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</si>
  <si>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</si>
  <si>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</si>
  <si>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</si>
  <si>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</si>
  <si>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</si>
  <si>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</si>
  <si>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</si>
  <si>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</si>
  <si>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</si>
  <si>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</si>
  <si>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</si>
  <si>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</si>
  <si>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</si>
  <si>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</si>
  <si>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</si>
  <si>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</si>
  <si>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</si>
  <si>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</si>
  <si>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</si>
  <si>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</si>
  <si>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</si>
  <si>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</si>
  <si>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</si>
  <si>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</si>
  <si>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</si>
  <si>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</si>
  <si>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</si>
  <si>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</si>
  <si>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</si>
  <si>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</si>
  <si>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</si>
  <si>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</si>
  <si>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</si>
  <si>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</si>
  <si>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</si>
  <si>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</si>
  <si>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</si>
  <si>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</si>
  <si>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</si>
  <si>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</si>
  <si>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</si>
  <si>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</si>
  <si>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</si>
  <si>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</si>
  <si>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</si>
  <si>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</si>
  <si>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</si>
  <si>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</si>
  <si>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</si>
  <si>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</si>
  <si>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</si>
  <si>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</si>
  <si>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</si>
  <si>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</si>
  <si>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</si>
  <si>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</si>
  <si>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</si>
  <si>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</si>
  <si>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</si>
  <si>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</si>
  <si>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</si>
  <si>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</si>
  <si>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</si>
  <si>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</si>
  <si>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</si>
  <si>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</si>
  <si>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</si>
  <si>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</si>
  <si>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</si>
  <si>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</si>
  <si>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</si>
  <si>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</si>
  <si>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</si>
  <si>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</si>
  <si>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</si>
  <si>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</si>
  <si>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</si>
  <si>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</si>
  <si>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</si>
  <si>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</si>
  <si>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</si>
  <si>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</si>
  <si>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</si>
  <si>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</si>
  <si>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</si>
  <si>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</si>
  <si>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</si>
  <si>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</si>
  <si>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</si>
  <si>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</si>
  <si>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</si>
  <si>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</si>
  <si>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</si>
  <si>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</si>
  <si>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</si>
  <si>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</si>
  <si>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</si>
  <si>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</si>
  <si>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</si>
  <si>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</si>
  <si>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</si>
  <si>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</si>
  <si>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</si>
  <si>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</si>
  <si>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</si>
  <si>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</si>
  <si>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</si>
  <si>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</si>
  <si>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</si>
  <si>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</si>
  <si>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</si>
  <si>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</si>
  <si>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</si>
  <si>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</si>
  <si>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</si>
  <si>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</si>
  <si>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</si>
  <si>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</si>
  <si>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</si>
  <si>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</si>
  <si>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</si>
  <si>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</si>
  <si>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</si>
  <si>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</si>
  <si>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</si>
  <si>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</si>
  <si>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</si>
  <si>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</si>
  <si>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</si>
  <si>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</si>
  <si>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</si>
  <si>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</si>
  <si>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</si>
  <si>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</si>
  <si>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</si>
  <si>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</si>
  <si>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</si>
  <si>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</si>
  <si>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</si>
  <si>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</si>
  <si>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</si>
  <si>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</si>
  <si>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</si>
  <si>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</si>
  <si>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</si>
  <si>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</si>
  <si>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</si>
  <si>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</si>
  <si>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</si>
  <si>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</si>
  <si>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</si>
  <si>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</si>
  <si>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</si>
  <si>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</si>
  <si>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</si>
  <si>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</si>
  <si>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</si>
  <si>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</si>
  <si>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</si>
  <si>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</si>
  <si>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</si>
  <si>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</si>
  <si>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</si>
  <si>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</si>
  <si>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</si>
  <si>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</si>
  <si>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</si>
  <si>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</si>
  <si>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</si>
  <si>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</si>
  <si>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</si>
  <si>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</si>
  <si>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</si>
  <si>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</si>
  <si>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</si>
  <si>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</si>
  <si>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</si>
  <si>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</si>
  <si>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</si>
  <si>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</si>
  <si>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</si>
  <si>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</si>
  <si>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</si>
  <si>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</si>
  <si>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</si>
  <si>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</si>
  <si>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</si>
  <si>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</si>
  <si>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</si>
  <si>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</si>
  <si>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</si>
  <si>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</si>
  <si>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</si>
  <si>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</si>
  <si>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</si>
  <si>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</si>
  <si>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</si>
  <si>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</si>
  <si>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</si>
  <si>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</si>
  <si>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</si>
  <si>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</si>
  <si>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</si>
  <si>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</si>
  <si>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</si>
  <si>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</si>
  <si>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</si>
  <si>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</si>
  <si>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</si>
  <si>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</si>
  <si>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</si>
  <si>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</si>
  <si>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</si>
  <si>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</si>
  <si>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</si>
  <si>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</si>
  <si>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</si>
  <si>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</si>
  <si>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</si>
  <si>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</si>
  <si>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</si>
  <si>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</si>
  <si>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</si>
  <si>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</si>
  <si>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</si>
  <si>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</si>
  <si>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</si>
  <si>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</si>
  <si>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</si>
  <si>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</si>
  <si>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</si>
  <si>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</si>
  <si>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</si>
  <si>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</si>
  <si>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</si>
  <si>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</si>
  <si>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</si>
  <si>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</si>
  <si>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</si>
  <si>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</si>
  <si>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</si>
  <si>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</si>
  <si>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</si>
  <si>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</si>
  <si>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</si>
  <si>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</si>
  <si>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</si>
  <si>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</si>
  <si>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</si>
  <si>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</si>
  <si>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</si>
  <si>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</si>
  <si>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</si>
  <si>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</si>
  <si>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</si>
  <si>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</si>
  <si>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</si>
  <si>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</si>
  <si>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</si>
  <si>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</si>
  <si>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</si>
  <si>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</si>
  <si>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</si>
  <si>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</si>
  <si>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</si>
  <si>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</si>
  <si>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</si>
  <si>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</si>
  <si>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</si>
  <si>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</si>
  <si>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</si>
  <si>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</si>
  <si>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</si>
  <si>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</si>
  <si>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</si>
  <si>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</si>
  <si>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</si>
  <si>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</si>
  <si>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</si>
  <si>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</si>
  <si>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</si>
  <si>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</si>
  <si>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</si>
  <si>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</si>
  <si>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</si>
  <si>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</si>
  <si>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</si>
  <si>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</si>
  <si>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</si>
  <si>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</si>
  <si>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</si>
  <si>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</si>
  <si>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</si>
  <si>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</si>
  <si>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</si>
  <si>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</si>
  <si>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</si>
  <si>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</si>
  <si>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</si>
  <si>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</si>
  <si>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</si>
  <si>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</si>
  <si>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</si>
  <si>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</si>
  <si>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</si>
  <si>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</si>
  <si>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</si>
  <si>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</si>
  <si>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</si>
  <si>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</si>
  <si>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</si>
  <si>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</si>
  <si>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</si>
  <si>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</si>
  <si>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</si>
  <si>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</si>
  <si>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</si>
  <si>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</si>
  <si>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</si>
  <si>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</si>
  <si>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</si>
  <si>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</si>
  <si>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</si>
  <si>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</si>
  <si>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</si>
  <si>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</si>
  <si>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</si>
  <si>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</si>
  <si>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</si>
  <si>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</si>
  <si>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</si>
  <si>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</si>
  <si>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</si>
  <si>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</si>
  <si>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</si>
  <si>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</si>
  <si>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</si>
  <si>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</si>
  <si>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</si>
  <si>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</si>
  <si>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</si>
  <si>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</si>
  <si>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</si>
  <si>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</si>
  <si>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</si>
  <si>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</si>
  <si>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</si>
  <si>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</si>
  <si>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</si>
  <si>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</si>
  <si>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</si>
  <si>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</si>
  <si>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</si>
  <si>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</si>
  <si>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</si>
  <si>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</si>
  <si>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</si>
  <si>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</si>
  <si>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</si>
  <si>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</si>
  <si>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</si>
  <si>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</si>
  <si>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</si>
  <si>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</si>
  <si>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</si>
  <si>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</si>
  <si>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</si>
  <si>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</si>
  <si>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</si>
  <si>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</si>
  <si>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</si>
  <si>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</si>
  <si>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</si>
  <si>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</si>
  <si>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</si>
  <si>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</si>
  <si>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</si>
  <si>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</si>
  <si>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</si>
  <si>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</si>
  <si>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</si>
  <si>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</si>
  <si>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</si>
  <si>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</si>
  <si>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</si>
  <si>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</si>
  <si>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</si>
  <si>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</si>
  <si>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</si>
  <si>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</si>
  <si>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</si>
  <si>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</si>
  <si>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</si>
  <si>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</si>
  <si>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</si>
  <si>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</si>
  <si>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</si>
  <si>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</si>
  <si>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</si>
  <si>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</si>
  <si>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</si>
  <si>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</si>
  <si>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</si>
  <si>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</si>
  <si>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</si>
  <si>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</si>
  <si>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</si>
  <si>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</si>
  <si>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</si>
  <si>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</si>
  <si>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</si>
  <si>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</si>
  <si>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</si>
  <si>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</si>
  <si>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</si>
  <si>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</si>
  <si>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</si>
  <si>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</si>
  <si>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</si>
  <si>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</si>
  <si>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</si>
  <si>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</si>
  <si>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</si>
  <si>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</si>
  <si>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</si>
  <si>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</si>
  <si>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</si>
  <si>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</si>
  <si>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</si>
  <si>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</si>
  <si>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</si>
  <si>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</si>
  <si>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</si>
  <si>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</si>
  <si>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</si>
  <si>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</si>
  <si>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</si>
  <si>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</si>
  <si>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</si>
  <si>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</si>
  <si>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</si>
  <si>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</si>
  <si>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</si>
  <si>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</si>
  <si>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</si>
  <si>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</si>
  <si>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</si>
  <si>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</si>
  <si>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</si>
  <si>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</si>
  <si>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</si>
  <si>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</si>
  <si>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</si>
  <si>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</si>
  <si>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</si>
  <si>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</si>
  <si>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</si>
  <si>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</si>
  <si>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</si>
  <si>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</si>
  <si>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</si>
  <si>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</si>
  <si>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</si>
  <si>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</si>
  <si>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</si>
  <si>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</si>
  <si>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</si>
  <si>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</si>
  <si>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</si>
  <si>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</si>
  <si>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</si>
  <si>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</si>
  <si>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</si>
  <si>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</si>
  <si>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</si>
  <si>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</si>
  <si>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</si>
  <si>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</si>
  <si>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</si>
  <si>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</si>
  <si>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</si>
  <si>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</si>
  <si>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</si>
  <si>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</si>
  <si>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</si>
  <si>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</si>
  <si>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</si>
  <si>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</si>
  <si>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</si>
  <si>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</si>
  <si>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</si>
  <si>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</si>
  <si>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</si>
  <si>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</si>
  <si>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</si>
  <si>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</si>
  <si>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</si>
  <si>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</si>
  <si>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</si>
  <si>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</si>
  <si>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</si>
  <si>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</si>
  <si>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</si>
  <si>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</si>
  <si>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</si>
  <si>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</si>
  <si>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</si>
  <si>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</si>
  <si>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</si>
  <si>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</si>
  <si>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</si>
  <si>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</si>
  <si>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</si>
  <si>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</si>
  <si>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</si>
  <si>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</si>
  <si>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</si>
  <si>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</si>
  <si>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</si>
  <si>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</si>
  <si>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</si>
  <si>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</si>
  <si>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</si>
  <si>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</si>
  <si>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</si>
  <si>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</si>
  <si>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</si>
  <si>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</si>
  <si>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</si>
  <si>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</si>
  <si>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</si>
  <si>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</si>
  <si>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</si>
  <si>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</si>
  <si>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</si>
  <si>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</si>
  <si>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</si>
  <si>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</si>
  <si>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</si>
  <si>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</si>
  <si>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</si>
  <si>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</si>
  <si>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</si>
  <si>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</si>
  <si>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</si>
  <si>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</si>
  <si>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</si>
  <si>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</si>
  <si>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</si>
  <si>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</si>
  <si>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</si>
  <si>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</si>
  <si>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</si>
  <si>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</si>
  <si>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</si>
  <si>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</si>
  <si>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</si>
  <si>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</si>
  <si>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</si>
  <si>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</si>
  <si>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</si>
  <si>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</si>
  <si>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</si>
  <si>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</si>
  <si>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</si>
  <si>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</si>
  <si>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</si>
  <si>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</si>
  <si>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</si>
  <si>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</si>
  <si>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</si>
  <si>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</si>
  <si>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</si>
  <si>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</si>
  <si>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</si>
  <si>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</si>
  <si>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</si>
  <si>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</si>
  <si>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</si>
  <si>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</si>
  <si>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</si>
  <si>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</si>
  <si>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</si>
  <si>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</si>
  <si>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</si>
  <si>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</si>
  <si>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</si>
  <si>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</si>
  <si>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</si>
  <si>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</si>
  <si>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</si>
  <si>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</si>
  <si>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</si>
  <si>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</si>
  <si>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</si>
  <si>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</si>
  <si>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</si>
  <si>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</si>
  <si>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</si>
  <si>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</si>
  <si>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</si>
  <si>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</si>
  <si>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</si>
  <si>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</si>
  <si>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</si>
  <si>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</si>
  <si>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</si>
  <si>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</si>
  <si>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</si>
  <si>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</si>
  <si>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</si>
  <si>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</si>
  <si>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</si>
  <si>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</si>
  <si>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</si>
  <si>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</si>
  <si>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</si>
  <si>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</si>
  <si>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</si>
  <si>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</si>
  <si>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</si>
  <si>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</si>
  <si>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</si>
  <si>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</si>
  <si>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</si>
  <si>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</si>
  <si>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</si>
  <si>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</si>
  <si>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</si>
  <si>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</si>
  <si>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</si>
  <si>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</si>
  <si>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</si>
  <si>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</si>
  <si>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</si>
  <si>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</si>
  <si>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</si>
  <si>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</si>
  <si>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</si>
  <si>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</si>
  <si>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</si>
  <si>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</si>
  <si>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</si>
  <si>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</si>
  <si>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</si>
  <si>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</si>
  <si>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</si>
  <si>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</si>
  <si>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</si>
  <si>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</si>
  <si>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</si>
  <si>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</si>
  <si>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</si>
  <si>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</si>
  <si>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</si>
  <si>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</si>
  <si>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</si>
  <si>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</si>
  <si>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</si>
  <si>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</si>
  <si>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</si>
  <si>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</si>
  <si>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</si>
  <si>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</si>
  <si>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</si>
  <si>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</si>
  <si>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</si>
  <si>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</si>
  <si>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</si>
  <si>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</si>
  <si>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</si>
  <si>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</si>
  <si>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</si>
  <si>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</si>
  <si>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</si>
  <si>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</si>
  <si>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</si>
  <si>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</si>
  <si>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</si>
  <si>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</si>
  <si>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</si>
  <si>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</si>
  <si>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</si>
  <si>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</si>
  <si>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</si>
  <si>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</si>
  <si>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</si>
  <si>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</si>
  <si>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</si>
  <si>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</si>
  <si>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</si>
  <si>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</si>
  <si>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</si>
  <si>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</si>
  <si>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</si>
  <si>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</si>
  <si>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</si>
  <si>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</si>
  <si>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</si>
  <si>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</si>
  <si>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</si>
  <si>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</si>
  <si>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</si>
  <si>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</si>
  <si>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</si>
  <si>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</si>
  <si>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</si>
  <si>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</si>
  <si>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</si>
  <si>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</si>
  <si>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</si>
  <si>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</si>
  <si>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</si>
  <si>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</si>
  <si>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</si>
  <si>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</si>
  <si>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</si>
  <si>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</si>
  <si>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</si>
  <si>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</si>
  <si>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</si>
  <si>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</si>
  <si>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</si>
  <si>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</si>
  <si>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</si>
  <si>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</si>
  <si>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</si>
  <si>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</si>
  <si>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</si>
  <si>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</si>
  <si>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</si>
  <si>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</si>
  <si>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</si>
  <si>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</si>
  <si>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</si>
  <si>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</si>
  <si>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</si>
  <si>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</si>
  <si>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</si>
  <si>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</si>
  <si>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</si>
  <si>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</si>
  <si>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</si>
  <si>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</si>
  <si>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</si>
  <si>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</si>
  <si>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</si>
  <si>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</si>
  <si>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</si>
  <si>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</si>
  <si>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</si>
  <si>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</si>
  <si>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</si>
  <si>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</si>
  <si>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</si>
  <si>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</si>
  <si>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</si>
  <si>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</si>
  <si>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</si>
  <si>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</si>
  <si>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</si>
  <si>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</si>
  <si>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</si>
  <si>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</si>
  <si>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</si>
  <si>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</si>
  <si>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</si>
  <si>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</si>
  <si>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</si>
  <si>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</si>
  <si>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</si>
  <si>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</si>
  <si>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</si>
  <si>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</si>
  <si>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</si>
  <si>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</si>
  <si>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</si>
  <si>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</si>
  <si>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</si>
  <si>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</si>
  <si>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</si>
  <si>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</si>
  <si>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</si>
  <si>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</si>
  <si>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</si>
  <si>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</si>
  <si>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</si>
  <si>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</si>
  <si>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</si>
  <si>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</si>
  <si>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</si>
  <si>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</si>
  <si>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</si>
  <si>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</si>
  <si>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</si>
  <si>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</si>
  <si>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</si>
  <si>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</si>
  <si>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</si>
  <si>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</si>
  <si>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</si>
  <si>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</si>
  <si>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</si>
  <si>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</si>
  <si>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</si>
  <si>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</si>
  <si>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</si>
  <si>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</si>
  <si>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</si>
  <si>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</si>
  <si>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</si>
  <si>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</si>
  <si>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</si>
  <si>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</si>
  <si>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</si>
  <si>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</si>
  <si>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</si>
  <si>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</si>
  <si>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</si>
  <si>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</si>
  <si>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</si>
  <si>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</si>
  <si>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</si>
  <si>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</si>
  <si>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</si>
  <si>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</si>
  <si>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</si>
  <si>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</si>
  <si>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</si>
  <si>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</si>
  <si>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</si>
  <si>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</si>
  <si>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</si>
  <si>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</si>
  <si>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</si>
  <si>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</si>
  <si>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</si>
  <si>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</si>
  <si>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</si>
  <si>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</si>
  <si>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</si>
  <si>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</si>
  <si>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</si>
  <si>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</si>
  <si>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</si>
  <si>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</si>
  <si>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</si>
  <si>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</si>
  <si>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</si>
  <si>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</si>
  <si>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</si>
  <si>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</si>
  <si>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</si>
  <si>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</si>
  <si>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</si>
  <si>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</si>
  <si>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</si>
  <si>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</si>
  <si>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</si>
  <si>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</si>
  <si>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</si>
  <si>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</si>
  <si>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</si>
  <si>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</si>
  <si>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</si>
  <si>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</si>
  <si>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</si>
  <si>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</si>
  <si>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</si>
  <si>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</si>
  <si>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</si>
  <si>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</si>
  <si>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</si>
  <si>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</si>
  <si>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</si>
  <si>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</si>
  <si>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</si>
  <si>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</si>
  <si>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</si>
  <si>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</si>
  <si>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</si>
  <si>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</si>
  <si>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</si>
  <si>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</si>
  <si>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</si>
  <si>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</si>
  <si>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</si>
  <si>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</si>
  <si>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</si>
  <si>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</si>
  <si>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</si>
  <si>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</si>
  <si>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</si>
  <si>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</si>
  <si>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</si>
  <si>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</si>
  <si>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</si>
  <si>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</si>
  <si>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</si>
  <si>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</si>
  <si>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</si>
  <si>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</si>
  <si>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</si>
  <si>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</si>
  <si>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</si>
  <si>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</si>
  <si>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</si>
  <si>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</si>
  <si>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</si>
  <si>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</si>
  <si>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</si>
  <si>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</si>
  <si>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</si>
  <si>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</si>
  <si>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</si>
  <si>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</si>
  <si>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</si>
  <si>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</si>
  <si>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</si>
  <si>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</si>
  <si>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</si>
  <si>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</si>
  <si>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</si>
  <si>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</si>
  <si>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</si>
  <si>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</si>
  <si>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</si>
  <si>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</si>
  <si>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</si>
  <si>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</si>
  <si>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</si>
  <si>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</si>
  <si>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</si>
  <si>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</si>
  <si>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</si>
  <si>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</si>
  <si>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</si>
  <si>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</si>
  <si>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</si>
  <si>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</si>
  <si>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</si>
  <si>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</si>
  <si>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</si>
  <si>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</si>
  <si>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</si>
  <si>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</si>
  <si>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</si>
  <si>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</si>
  <si>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</si>
  <si>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</si>
  <si>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</si>
  <si>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</si>
  <si>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</si>
  <si>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</si>
  <si>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</si>
  <si>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</si>
  <si>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</si>
  <si>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</si>
  <si>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</si>
  <si>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</si>
  <si>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</si>
  <si>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</si>
  <si>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</si>
  <si>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</si>
  <si>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</si>
  <si>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</si>
  <si>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</si>
  <si>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</si>
  <si>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</si>
  <si>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</si>
  <si>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</si>
  <si>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</si>
  <si>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</si>
  <si>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</si>
  <si>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</si>
  <si>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</si>
  <si>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</si>
  <si>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</si>
  <si>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</si>
  <si>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</si>
  <si>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</si>
  <si>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</si>
  <si>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</si>
  <si>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</si>
  <si>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</si>
  <si>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</si>
  <si>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</si>
  <si>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</si>
  <si>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</si>
  <si>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</si>
  <si>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</si>
  <si>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</si>
  <si>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</si>
  <si>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</si>
  <si>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</si>
  <si>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</si>
  <si>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</si>
  <si>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</si>
  <si>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</si>
  <si>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</si>
  <si>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</si>
  <si>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</si>
  <si>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</si>
  <si>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</si>
  <si>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</si>
  <si>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</si>
  <si>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</si>
  <si>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</si>
  <si>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</si>
  <si>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</si>
  <si>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</si>
  <si>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</si>
  <si>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</si>
  <si>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</si>
  <si>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</si>
  <si>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</si>
  <si>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</si>
  <si>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</si>
  <si>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</si>
  <si>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</si>
  <si>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</si>
  <si>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</si>
  <si>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</si>
  <si>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</si>
  <si>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</si>
  <si>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</si>
  <si>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</si>
  <si>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</si>
  <si>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</si>
  <si>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</si>
  <si>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</si>
  <si>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</si>
  <si>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</si>
  <si>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</si>
  <si>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</si>
  <si>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</si>
  <si>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</si>
  <si>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</si>
  <si>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</si>
  <si>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</si>
  <si>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</si>
  <si>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</si>
  <si>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</si>
  <si>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</si>
  <si>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</si>
  <si>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</si>
  <si>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</si>
  <si>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</si>
  <si>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</si>
  <si>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</si>
  <si>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</si>
  <si>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</si>
  <si>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</si>
  <si>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</si>
  <si>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</si>
  <si>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</si>
  <si>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</si>
  <si>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</si>
  <si>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</si>
  <si>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</si>
  <si>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</si>
  <si>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</si>
  <si>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</si>
  <si>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</si>
  <si>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</si>
  <si>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</si>
  <si>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</si>
  <si>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</si>
  <si>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</si>
  <si>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</si>
  <si>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</si>
  <si>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</si>
  <si>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</si>
  <si>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</si>
  <si>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</si>
  <si>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</si>
  <si>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</si>
  <si>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</si>
  <si>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</si>
  <si>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</si>
  <si>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</si>
  <si>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</si>
  <si>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</si>
  <si>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</si>
  <si>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</si>
  <si>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</si>
  <si>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</si>
  <si>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</si>
  <si>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</si>
  <si>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</si>
  <si>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</si>
  <si>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</si>
  <si>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</si>
  <si>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</si>
  <si>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</si>
  <si>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</si>
  <si>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</si>
  <si>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</si>
  <si>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</si>
  <si>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</si>
  <si>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</si>
  <si>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</si>
  <si>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</si>
  <si>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</si>
  <si>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</si>
  <si>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</si>
  <si>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</si>
  <si>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</si>
  <si>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</si>
  <si>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</si>
  <si>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</si>
  <si>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</si>
  <si>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</si>
  <si>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</si>
  <si>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</si>
  <si>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</si>
  <si>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</si>
  <si>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</si>
  <si>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</si>
  <si>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</si>
  <si>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</si>
  <si>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</si>
  <si>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</si>
  <si>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</si>
  <si>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</si>
  <si>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</si>
  <si>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</si>
  <si>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</si>
  <si>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</si>
  <si>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</si>
  <si>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</si>
  <si>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</si>
  <si>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</si>
  <si>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</si>
  <si>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</si>
  <si>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</si>
  <si>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</si>
  <si>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</si>
  <si>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</si>
  <si>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</si>
  <si>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</si>
  <si>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</si>
  <si>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</si>
  <si>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</si>
  <si>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</si>
  <si>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</si>
  <si>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</si>
  <si>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</si>
  <si>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</si>
  <si>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</si>
  <si>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</si>
  <si>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</si>
  <si>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</si>
  <si>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</si>
  <si>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</si>
  <si>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</si>
  <si>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</si>
  <si>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</si>
  <si>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</si>
  <si>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</si>
  <si>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</si>
  <si>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</si>
  <si>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</si>
  <si>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</si>
  <si>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</si>
  <si>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</si>
  <si>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</si>
  <si>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</si>
  <si>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</si>
  <si>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</si>
  <si>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</si>
  <si>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</si>
  <si>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</si>
  <si>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</si>
  <si>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</si>
  <si>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</si>
  <si>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</si>
  <si>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</si>
  <si>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</si>
  <si>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</si>
  <si>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</si>
  <si>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</si>
  <si>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</si>
  <si>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</si>
  <si>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</si>
  <si>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</si>
  <si>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</si>
  <si>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</si>
  <si>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</si>
  <si>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</si>
  <si>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</si>
  <si>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</si>
  <si>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</si>
  <si>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</si>
  <si>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</si>
  <si>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</si>
  <si>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</si>
  <si>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</si>
  <si>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</si>
  <si>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</si>
  <si>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</si>
  <si>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</si>
  <si>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</si>
  <si>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</si>
  <si>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</si>
  <si>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</si>
  <si>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</si>
  <si>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</si>
  <si>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</si>
  <si>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</si>
  <si>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</si>
  <si>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</si>
  <si>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</si>
  <si>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</si>
  <si>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</si>
  <si>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</si>
  <si>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</si>
  <si>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</si>
  <si>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</si>
  <si>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</si>
  <si>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</si>
  <si>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</si>
  <si>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</si>
  <si>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</si>
  <si>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</si>
  <si>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</si>
  <si>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</si>
  <si>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</si>
  <si>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</si>
  <si>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</si>
  <si>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</si>
  <si>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</si>
  <si>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</si>
  <si>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</si>
  <si>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</si>
  <si>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</si>
  <si>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</si>
  <si>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</si>
  <si>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</si>
  <si>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</si>
  <si>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</si>
  <si>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</si>
  <si>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</si>
  <si>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</si>
  <si>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</si>
  <si>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</si>
  <si>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</si>
  <si>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</si>
  <si>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</si>
  <si>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</si>
  <si>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</si>
  <si>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</si>
  <si>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</si>
  <si>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</si>
  <si>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</si>
  <si>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</si>
  <si>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</si>
  <si>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</si>
  <si>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</si>
  <si>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</si>
  <si>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</si>
  <si>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</si>
  <si>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</si>
  <si>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</si>
  <si>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</si>
  <si>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</si>
  <si>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</si>
  <si>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</si>
  <si>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</si>
  <si>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</si>
  <si>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</si>
  <si>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</si>
  <si>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</si>
  <si>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</si>
  <si>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</si>
  <si>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</si>
  <si>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</si>
  <si>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</si>
  <si>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</si>
  <si>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</si>
  <si>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</si>
  <si>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</si>
  <si>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</si>
  <si>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</si>
  <si>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</si>
  <si>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</si>
  <si>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</si>
  <si>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</si>
  <si>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</si>
  <si>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</si>
  <si>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</si>
  <si>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</si>
  <si>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</si>
  <si>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</si>
  <si>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</si>
  <si>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</si>
  <si>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</si>
  <si>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</si>
  <si>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</si>
  <si>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</si>
  <si>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</si>
  <si>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</si>
  <si>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</si>
  <si>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</si>
  <si>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</si>
  <si>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</si>
  <si>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</si>
  <si>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</si>
  <si>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</si>
  <si>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</si>
  <si>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</si>
  <si>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</si>
  <si>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</si>
  <si>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</si>
  <si>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</si>
  <si>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</si>
  <si>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</si>
  <si>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</si>
  <si>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</si>
  <si>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</si>
  <si>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</si>
  <si>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</si>
  <si>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</si>
  <si>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</si>
  <si>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</si>
  <si>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</si>
  <si>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</si>
  <si>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</si>
  <si>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</si>
  <si>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</si>
  <si>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</si>
  <si>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</si>
  <si>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</si>
  <si>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</si>
  <si>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</si>
  <si>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</si>
  <si>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</si>
  <si>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</si>
  <si>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</si>
  <si>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</si>
  <si>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</si>
  <si>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</si>
  <si>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</si>
  <si>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</si>
  <si>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</si>
  <si>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</si>
  <si>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</si>
  <si>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</si>
  <si>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</si>
  <si>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</si>
  <si>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</si>
  <si>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</si>
  <si>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</si>
  <si>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</si>
  <si>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</si>
  <si>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</si>
  <si>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</si>
  <si>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</si>
  <si>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</si>
  <si>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</si>
  <si>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</si>
  <si>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</si>
  <si>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</si>
  <si>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</si>
  <si>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</si>
  <si>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</si>
  <si>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</si>
  <si>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</si>
  <si>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</si>
  <si>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</si>
  <si>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</si>
  <si>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</si>
  <si>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</si>
  <si>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</si>
  <si>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</si>
  <si>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</si>
  <si>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</si>
  <si>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</si>
  <si>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</si>
  <si>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</si>
  <si>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</si>
  <si>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</si>
  <si>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</si>
  <si>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</si>
  <si>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</si>
  <si>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</si>
  <si>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</si>
  <si>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</si>
  <si>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</si>
  <si>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</si>
  <si>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</si>
  <si>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</si>
  <si>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</si>
  <si>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</si>
  <si>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</si>
  <si>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</si>
  <si>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</si>
  <si>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</si>
  <si>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</si>
  <si>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</si>
  <si>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</si>
  <si>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</si>
  <si>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</si>
  <si>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</si>
  <si>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</si>
  <si>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</si>
  <si>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</si>
  <si>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</si>
  <si>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</si>
  <si>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</si>
  <si>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</si>
  <si>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</si>
  <si>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</si>
  <si>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</si>
  <si>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</si>
  <si>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</si>
  <si>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</si>
  <si>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</si>
  <si>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</si>
  <si>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</si>
  <si>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</si>
  <si>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</si>
  <si>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</si>
  <si>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</si>
  <si>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</si>
  <si>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</si>
  <si>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</si>
  <si>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</si>
  <si>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</si>
  <si>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</si>
  <si>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</si>
  <si>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</si>
  <si>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</si>
  <si>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</si>
  <si>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</si>
  <si>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</si>
  <si>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</si>
  <si>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</si>
  <si>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</si>
  <si>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</si>
  <si>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</si>
  <si>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</si>
  <si>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</si>
  <si>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</si>
  <si>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</si>
  <si>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</si>
  <si>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</si>
  <si>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</si>
  <si>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</si>
  <si>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</si>
  <si>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</si>
  <si>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</si>
  <si>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</si>
  <si>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</si>
  <si>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</si>
  <si>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</si>
  <si>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</si>
  <si>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</si>
  <si>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</si>
  <si>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</si>
  <si>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</si>
  <si>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</si>
  <si>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</si>
  <si>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</si>
  <si>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</si>
  <si>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</si>
  <si>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</si>
  <si>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</si>
  <si>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</si>
  <si>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</si>
  <si>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</si>
  <si>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</si>
  <si>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</si>
  <si>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</si>
  <si>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</si>
  <si>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</si>
  <si>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</si>
  <si>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</si>
  <si>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</si>
  <si>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</si>
  <si>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</si>
  <si>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</si>
  <si>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</si>
  <si>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</si>
  <si>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</si>
  <si>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</si>
  <si>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</si>
  <si>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</si>
  <si>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</si>
  <si>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</si>
  <si>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</si>
  <si>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</si>
  <si>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</si>
  <si>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</si>
  <si>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</si>
  <si>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</si>
  <si>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</si>
  <si>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</si>
  <si>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</si>
  <si>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</si>
  <si>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</si>
  <si>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</si>
  <si>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</si>
  <si>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</si>
  <si>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</si>
  <si>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</si>
  <si>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</si>
  <si>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</si>
  <si>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</si>
  <si>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</si>
  <si>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</si>
  <si>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</si>
  <si>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</si>
  <si>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</si>
  <si>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</si>
  <si>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</si>
  <si>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</si>
  <si>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</si>
  <si>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</si>
  <si>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</si>
  <si>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</si>
  <si>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</si>
  <si>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</si>
  <si>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</si>
  <si>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</si>
  <si>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</si>
  <si>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</si>
  <si>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</si>
  <si>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</si>
  <si>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</si>
  <si>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</si>
  <si>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</si>
  <si>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</si>
  <si>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</si>
  <si>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</si>
  <si>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</si>
  <si>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</si>
  <si>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</si>
  <si>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</si>
  <si>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</si>
  <si>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</si>
  <si>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</si>
  <si>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</si>
  <si>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</si>
  <si>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</si>
  <si>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</si>
  <si>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</si>
  <si>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</si>
  <si>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</si>
  <si>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</si>
  <si>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</si>
  <si>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</si>
  <si>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</si>
  <si>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</si>
  <si>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</si>
  <si>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</si>
  <si>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</si>
  <si>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</si>
  <si>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</si>
  <si>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</si>
  <si>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</si>
  <si>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</si>
  <si>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</si>
  <si>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</si>
  <si>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</si>
  <si>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</si>
  <si>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</si>
  <si>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</si>
  <si>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</si>
  <si>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</si>
  <si>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</si>
  <si>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</si>
  <si>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</si>
  <si>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</si>
  <si>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</si>
  <si>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</si>
  <si>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</si>
  <si>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</si>
  <si>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</si>
  <si>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</si>
  <si>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</si>
  <si>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</si>
  <si>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</si>
  <si>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</si>
  <si>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</si>
  <si>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</si>
  <si>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</si>
  <si>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</si>
  <si>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</si>
  <si>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</si>
  <si>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</si>
  <si>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</si>
  <si>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</si>
  <si>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</si>
  <si>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</si>
  <si>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</si>
  <si>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</si>
  <si>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</si>
  <si>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</si>
  <si>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</si>
  <si>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</si>
  <si>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</si>
  <si>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</si>
  <si>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</si>
  <si>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</si>
  <si>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</si>
  <si>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</si>
  <si>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</si>
  <si>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</si>
  <si>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</si>
  <si>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</si>
  <si>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</si>
  <si>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</si>
  <si>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</si>
  <si>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</si>
  <si>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</si>
  <si>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</si>
  <si>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</si>
  <si>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</si>
  <si>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</si>
  <si>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</si>
  <si>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</si>
  <si>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</si>
  <si>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</si>
  <si>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</si>
  <si>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</si>
  <si>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</si>
  <si>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</si>
  <si>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</si>
  <si>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</si>
  <si>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</si>
  <si>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</si>
  <si>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</si>
  <si>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</si>
  <si>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</si>
  <si>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</si>
  <si>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</si>
  <si>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</si>
  <si>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</si>
  <si>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</si>
  <si>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</si>
  <si>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</si>
  <si>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</si>
  <si>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</si>
  <si>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</si>
  <si>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</si>
  <si>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</si>
  <si>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</si>
  <si>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</si>
  <si>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</si>
  <si>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</si>
  <si>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</si>
  <si>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</si>
  <si>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</si>
  <si>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</si>
  <si>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</si>
  <si>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</si>
  <si>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</si>
  <si>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</si>
  <si>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</si>
  <si>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</si>
  <si>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</si>
  <si>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</si>
  <si>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</si>
  <si>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</si>
  <si>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</si>
  <si>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</si>
  <si>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</si>
  <si>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</si>
  <si>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</si>
  <si>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</si>
  <si>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</si>
  <si>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</si>
  <si>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</si>
  <si>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</si>
  <si>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</si>
  <si>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</si>
  <si>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</si>
  <si>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</si>
  <si>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</si>
  <si>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</si>
  <si>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</si>
  <si>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</si>
  <si>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</si>
  <si>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</si>
  <si>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</si>
  <si>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</si>
  <si>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</si>
  <si>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</si>
  <si>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</si>
  <si>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</si>
  <si>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</si>
  <si>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</si>
  <si>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</si>
  <si>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</si>
  <si>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</si>
  <si>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</si>
  <si>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</si>
  <si>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</si>
  <si>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</si>
  <si>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</si>
  <si>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</si>
  <si>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</si>
  <si>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</si>
  <si>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</si>
  <si>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</si>
  <si>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</si>
  <si>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</si>
  <si>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</si>
  <si>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</si>
  <si>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</si>
  <si>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</si>
  <si>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</si>
  <si>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</si>
  <si>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</si>
  <si>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</si>
  <si>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</si>
  <si>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</si>
  <si>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</si>
  <si>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</si>
  <si>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</si>
  <si>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</si>
  <si>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</si>
  <si>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</si>
  <si>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</si>
  <si>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</si>
  <si>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</si>
  <si>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</si>
  <si>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</si>
  <si>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</si>
  <si>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</si>
  <si>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</si>
  <si>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</si>
  <si>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</si>
  <si>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</si>
  <si>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</si>
  <si>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</si>
  <si>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</si>
  <si>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</si>
  <si>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</si>
  <si>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</si>
  <si>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</si>
  <si>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</si>
  <si>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</si>
  <si>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</si>
  <si>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</si>
  <si>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</si>
  <si>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</si>
  <si>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</si>
  <si>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</si>
  <si>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</si>
  <si>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</si>
  <si>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</si>
  <si>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</si>
  <si>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</si>
  <si>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</si>
  <si>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</si>
  <si>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</si>
  <si>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</si>
  <si>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</si>
  <si>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</si>
  <si>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</si>
  <si>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</si>
  <si>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</si>
  <si>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</si>
  <si>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</si>
  <si>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</si>
  <si>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</si>
  <si>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</si>
  <si>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</si>
  <si>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</si>
  <si>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</si>
  <si>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</si>
  <si>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</si>
  <si>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</si>
  <si>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</si>
  <si>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</si>
  <si>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</si>
  <si>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</si>
  <si>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</si>
  <si>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</si>
  <si>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</si>
  <si>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</si>
  <si>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</si>
  <si>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</si>
  <si>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</si>
  <si>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</si>
  <si>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</si>
  <si>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</si>
  <si>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</si>
  <si>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</si>
  <si>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</si>
  <si>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</si>
  <si>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</si>
  <si>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</si>
  <si>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</si>
  <si>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</si>
  <si>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</si>
  <si>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</si>
  <si>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</si>
  <si>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</si>
  <si>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</si>
  <si>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</si>
  <si>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</si>
  <si>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</si>
  <si>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</si>
  <si>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</si>
  <si>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</si>
  <si>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</si>
  <si>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</si>
  <si>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</si>
  <si>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</si>
  <si>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</si>
  <si>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</si>
  <si>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</si>
  <si>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</si>
  <si>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</si>
  <si>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</si>
  <si>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</si>
  <si>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</si>
  <si>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</si>
  <si>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</si>
  <si>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</si>
  <si>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</si>
  <si>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</si>
  <si>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</si>
  <si>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</si>
  <si>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</si>
  <si>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</si>
  <si>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</si>
  <si>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</si>
  <si>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</si>
  <si>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</si>
  <si>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</si>
  <si>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</si>
  <si>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</si>
  <si>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</si>
  <si>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</si>
  <si>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</si>
  <si>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</si>
  <si>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</si>
  <si>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</si>
  <si>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</si>
  <si>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</si>
  <si>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</si>
  <si>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</si>
  <si>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</si>
  <si>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</si>
  <si>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</si>
  <si>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</si>
  <si>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</si>
  <si>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</si>
  <si>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</si>
  <si>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</si>
  <si>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</si>
  <si>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</si>
  <si>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</si>
  <si>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</si>
  <si>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</si>
  <si>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</si>
  <si>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</si>
  <si>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</si>
  <si>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</si>
  <si>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</si>
  <si>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</si>
  <si>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</si>
  <si>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</si>
  <si>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</si>
  <si>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</si>
  <si>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</si>
  <si>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</si>
  <si>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</si>
  <si>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</si>
  <si>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</si>
  <si>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</si>
  <si>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</si>
  <si>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</si>
  <si>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</si>
  <si>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</si>
  <si>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</si>
  <si>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</si>
  <si>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</si>
  <si>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</si>
  <si>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</si>
  <si>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</si>
  <si>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</si>
  <si>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</si>
  <si>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</si>
  <si>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</si>
  <si>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</si>
  <si>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</si>
  <si>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</si>
  <si>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</si>
  <si>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</si>
  <si>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</si>
  <si>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</si>
  <si>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</si>
  <si>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</si>
  <si>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</si>
  <si>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</si>
  <si>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</si>
  <si>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</si>
  <si>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</si>
  <si>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</si>
  <si>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</si>
  <si>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</si>
  <si>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</si>
  <si>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</si>
  <si>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</si>
  <si>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</si>
  <si>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</si>
  <si>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</si>
  <si>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</si>
  <si>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</si>
  <si>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</si>
  <si>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</si>
  <si>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</si>
  <si>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</si>
  <si>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</si>
  <si>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</si>
  <si>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</si>
  <si>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</si>
  <si>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</si>
  <si>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</si>
  <si>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</si>
  <si>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</si>
  <si>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</si>
  <si>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</si>
  <si>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</si>
  <si>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</si>
  <si>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</si>
  <si>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</si>
  <si>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</si>
  <si>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</si>
  <si>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</si>
  <si>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</si>
  <si>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</si>
  <si>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</si>
  <si>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</si>
  <si>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</si>
  <si>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</si>
  <si>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</si>
  <si>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</si>
  <si>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</si>
  <si>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</si>
  <si>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</si>
  <si>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</si>
  <si>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</si>
  <si>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</si>
  <si>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</si>
  <si>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</si>
  <si>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</si>
  <si>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</si>
  <si>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</si>
  <si>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</si>
  <si>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</si>
  <si>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</si>
  <si>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</si>
  <si>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</si>
  <si>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</si>
  <si>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</si>
  <si>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</si>
  <si>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</si>
  <si>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</si>
  <si>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</si>
  <si>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</si>
  <si>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</si>
  <si>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</si>
  <si>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</si>
  <si>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</si>
  <si>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</si>
  <si>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</si>
  <si>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</si>
  <si>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</si>
  <si>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</si>
  <si>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</si>
  <si>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</si>
  <si>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</si>
  <si>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</si>
  <si>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</si>
  <si>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</si>
  <si>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</si>
  <si>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</si>
  <si>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</si>
  <si>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</si>
  <si>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</si>
  <si>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</si>
  <si>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</si>
  <si>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</si>
  <si>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</si>
  <si>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</si>
  <si>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</si>
  <si>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</si>
  <si>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</si>
  <si>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</si>
  <si>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</si>
  <si>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</si>
  <si>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</si>
  <si>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</si>
  <si>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</si>
  <si>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</si>
  <si>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</si>
  <si>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</si>
  <si>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</si>
  <si>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</si>
  <si>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</si>
  <si>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</si>
  <si>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</si>
  <si>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</si>
  <si>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</si>
  <si>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</si>
  <si>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</si>
  <si>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</si>
  <si>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</si>
  <si>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</si>
  <si>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</si>
  <si>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</si>
  <si>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</si>
  <si>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</si>
  <si>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</si>
  <si>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</si>
  <si>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</si>
  <si>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</si>
  <si>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</si>
  <si>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</si>
  <si>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</si>
  <si>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</si>
  <si>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</si>
  <si>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</si>
  <si>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</si>
  <si>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</si>
  <si>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</si>
  <si>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</si>
  <si>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</si>
  <si>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</si>
  <si>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</si>
  <si>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</si>
  <si>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</si>
  <si>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</si>
  <si>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</si>
  <si>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</si>
  <si>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</si>
  <si>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</si>
  <si>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</si>
  <si>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</si>
  <si>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</si>
  <si>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</si>
  <si>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</si>
  <si>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</si>
  <si>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</si>
  <si>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</si>
  <si>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</si>
  <si>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</si>
  <si>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</si>
  <si>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</si>
  <si>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</si>
  <si>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</si>
  <si>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</si>
  <si>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</si>
  <si>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</si>
  <si>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</si>
  <si>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</si>
  <si>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</si>
  <si>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</si>
  <si>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</si>
  <si>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</si>
  <si>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</si>
  <si>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</si>
  <si>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</si>
  <si>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</si>
  <si>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</si>
  <si>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</si>
  <si>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</si>
  <si>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</si>
  <si>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</si>
  <si>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</si>
  <si>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</si>
  <si>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</si>
  <si>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</si>
  <si>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</si>
  <si>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</si>
  <si>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</si>
  <si>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</si>
  <si>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</si>
  <si>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</si>
  <si>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</si>
  <si>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</si>
  <si>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</si>
  <si>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</si>
  <si>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</si>
  <si>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</si>
  <si>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</si>
  <si>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</si>
  <si>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</si>
  <si>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</si>
  <si>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</si>
  <si>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</si>
  <si>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</si>
  <si>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</si>
  <si>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</si>
  <si>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</si>
  <si>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</si>
  <si>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</si>
  <si>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</si>
  <si>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</si>
  <si>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</si>
  <si>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</si>
  <si>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</si>
  <si>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</si>
  <si>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</si>
  <si>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</si>
  <si>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</si>
  <si>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</si>
  <si>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</si>
  <si>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</si>
  <si>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</si>
  <si>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</si>
  <si>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</si>
  <si>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</si>
  <si>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</si>
  <si>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</si>
  <si>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</si>
  <si>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</si>
  <si>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</si>
  <si>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</si>
  <si>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</si>
  <si>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</si>
  <si>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</si>
  <si>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</si>
  <si>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</si>
  <si>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</si>
  <si>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</si>
  <si>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</si>
  <si>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</si>
  <si>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</si>
  <si>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</si>
  <si>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</si>
  <si>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</si>
  <si>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</si>
  <si>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</si>
  <si>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</si>
  <si>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</si>
  <si>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</si>
  <si>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</si>
  <si>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</si>
  <si>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</si>
  <si>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</si>
  <si>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</si>
  <si>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</si>
  <si>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</si>
  <si>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</si>
  <si>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</si>
  <si>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</si>
  <si>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</si>
  <si>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</si>
  <si>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</si>
  <si>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</si>
  <si>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</si>
  <si>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</si>
  <si>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</si>
  <si>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</si>
  <si>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</si>
  <si>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</si>
  <si>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</si>
  <si>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</si>
  <si>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</si>
  <si>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</si>
  <si>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</si>
  <si>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</si>
  <si>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</si>
  <si>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</si>
  <si>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</si>
  <si>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</si>
  <si>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</si>
  <si>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</si>
  <si>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</si>
  <si>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</si>
  <si>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</si>
  <si>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</si>
  <si>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</si>
  <si>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</si>
  <si>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</si>
  <si>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</si>
  <si>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</si>
  <si>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</si>
  <si>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</si>
  <si>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</si>
  <si>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</si>
  <si>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</si>
  <si>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</si>
  <si>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</si>
  <si>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</si>
  <si>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</si>
  <si>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</si>
  <si>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</si>
  <si>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</si>
  <si>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</si>
  <si>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</si>
  <si>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</si>
  <si>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</si>
  <si>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</si>
  <si>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</si>
  <si>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</si>
  <si>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</si>
  <si>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</si>
  <si>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</si>
  <si>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</si>
  <si>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</si>
  <si>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</si>
  <si>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</si>
  <si>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</si>
  <si>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</si>
  <si>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</si>
  <si>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</si>
  <si>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</si>
  <si>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</si>
  <si>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</si>
  <si>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</si>
  <si>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</si>
  <si>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</si>
  <si>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</si>
  <si>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</si>
  <si>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</si>
  <si>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</si>
  <si>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</si>
  <si>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</si>
  <si>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</si>
  <si>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</si>
  <si>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</si>
  <si>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</si>
  <si>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</si>
  <si>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</si>
  <si>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</si>
  <si>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</si>
  <si>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</si>
  <si>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</si>
  <si>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</si>
  <si>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</si>
  <si>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</si>
  <si>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</si>
  <si>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</si>
  <si>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</si>
  <si>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</si>
  <si>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</si>
  <si>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</si>
  <si>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</si>
  <si>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</si>
  <si>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</si>
  <si>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</si>
  <si>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</si>
  <si>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</si>
  <si>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</si>
  <si>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</si>
  <si>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</si>
  <si>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</si>
  <si>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</si>
  <si>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</si>
  <si>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</si>
  <si>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</si>
  <si>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</si>
  <si>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</si>
  <si>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</si>
  <si>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</si>
  <si>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</si>
  <si>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</si>
  <si>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</si>
  <si>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</si>
  <si>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</si>
  <si>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</si>
  <si>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</si>
  <si>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</si>
  <si>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</si>
  <si>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</si>
  <si>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</si>
  <si>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</si>
  <si>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</si>
  <si>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</si>
  <si>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</si>
  <si>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</si>
  <si>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</si>
  <si>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</si>
  <si>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</si>
  <si>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</si>
  <si>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</si>
  <si>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</si>
  <si>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</si>
  <si>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</si>
  <si>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</si>
  <si>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</si>
  <si>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</si>
  <si>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</si>
  <si>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</si>
  <si>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</si>
  <si>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</si>
  <si>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</si>
  <si>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</si>
  <si>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</si>
  <si>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</si>
  <si>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</si>
  <si>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</si>
  <si>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</si>
  <si>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</si>
  <si>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</si>
  <si>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</si>
  <si>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</si>
  <si>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</si>
  <si>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</si>
  <si>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</si>
  <si>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</si>
  <si>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</si>
  <si>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</si>
  <si>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</si>
  <si>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</si>
  <si>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</si>
  <si>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</si>
  <si>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</si>
  <si>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</si>
  <si>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</si>
  <si>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</si>
  <si>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</si>
  <si>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</si>
  <si>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</si>
  <si>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</si>
  <si>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</si>
  <si>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</si>
  <si>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</si>
  <si>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</si>
  <si>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</si>
  <si>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</si>
  <si>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</si>
  <si>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</si>
  <si>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</si>
  <si>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</si>
  <si>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</si>
  <si>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</si>
  <si>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</si>
  <si>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</si>
  <si>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</si>
  <si>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</si>
  <si>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</si>
  <si>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</si>
  <si>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</si>
  <si>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</si>
  <si>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</si>
  <si>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</si>
  <si>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</si>
  <si>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</si>
  <si>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</si>
  <si>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</si>
  <si>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</si>
  <si>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</si>
  <si>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</si>
  <si>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</si>
  <si>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</si>
  <si>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</si>
  <si>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</si>
  <si>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</si>
  <si>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</si>
  <si>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</si>
  <si>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</si>
  <si>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</si>
  <si>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</si>
  <si>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</si>
  <si>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</si>
  <si>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</si>
  <si>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</si>
  <si>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</si>
  <si>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</si>
  <si>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</si>
  <si>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</si>
  <si>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</si>
  <si>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</si>
  <si>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</si>
  <si>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</si>
  <si>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</si>
  <si>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</si>
  <si>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</si>
  <si>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</si>
  <si>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</si>
  <si>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</si>
  <si>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</si>
  <si>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</si>
  <si>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</si>
  <si>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</si>
  <si>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</si>
  <si>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</si>
  <si>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</si>
  <si>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</si>
  <si>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</si>
  <si>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</si>
  <si>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</si>
  <si>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</si>
  <si>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</si>
  <si>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</si>
  <si>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</si>
  <si>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</si>
  <si>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</si>
  <si>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</si>
  <si>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</si>
  <si>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</si>
  <si>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</si>
  <si>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</si>
  <si>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</si>
  <si>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</si>
  <si>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</si>
  <si>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</si>
  <si>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</si>
  <si>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</si>
  <si>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</si>
  <si>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</si>
  <si>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</si>
  <si>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</si>
  <si>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</si>
  <si>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</si>
  <si>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</si>
  <si>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</si>
  <si>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</si>
  <si>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</si>
  <si>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</si>
  <si>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</si>
  <si>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</si>
  <si>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</si>
  <si>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</si>
  <si>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</si>
  <si>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</si>
  <si>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</si>
  <si>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</si>
  <si>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</si>
  <si>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</si>
  <si>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</si>
  <si>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</si>
  <si>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</si>
  <si>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</si>
  <si>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</si>
  <si>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</si>
  <si>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</si>
  <si>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</si>
  <si>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</si>
  <si>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</si>
  <si>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</si>
  <si>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</si>
  <si>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</si>
  <si>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</si>
  <si>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</si>
  <si>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</si>
  <si>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</si>
  <si>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</si>
  <si>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</si>
  <si>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</si>
  <si>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</si>
  <si>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</si>
  <si>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</si>
  <si>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</si>
  <si>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</si>
  <si>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</si>
  <si>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</si>
  <si>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</si>
  <si>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</si>
  <si>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</si>
  <si>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</si>
  <si>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</si>
  <si>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</si>
  <si>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</si>
  <si>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</si>
  <si>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</si>
  <si>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</si>
  <si>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</si>
  <si>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</si>
  <si>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</si>
  <si>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</si>
  <si>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</si>
  <si>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</si>
  <si>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</si>
  <si>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</si>
  <si>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</si>
  <si>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</si>
  <si>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</si>
  <si>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</si>
  <si>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</si>
  <si>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</si>
  <si>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</si>
  <si>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</si>
  <si>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</si>
  <si>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</si>
  <si>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</si>
  <si>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</si>
  <si>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</si>
  <si>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</si>
  <si>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</si>
  <si>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</si>
  <si>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</si>
  <si>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</si>
  <si>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</si>
  <si>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</si>
  <si>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</si>
  <si>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</si>
  <si>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</si>
  <si>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</si>
  <si>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</si>
  <si>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</si>
  <si>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</si>
  <si>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</si>
  <si>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</si>
  <si>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</si>
  <si>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</si>
  <si>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</si>
  <si>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</si>
  <si>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</si>
  <si>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</si>
  <si>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</si>
  <si>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</si>
  <si>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</si>
  <si>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</si>
  <si>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</si>
  <si>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</si>
  <si>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</si>
  <si>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</si>
  <si>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</si>
  <si>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</si>
  <si>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</si>
  <si>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</si>
  <si>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</si>
  <si>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</si>
  <si>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</si>
  <si>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</si>
  <si>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</si>
  <si>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</si>
  <si>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</si>
  <si>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</si>
  <si>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</si>
  <si>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</si>
  <si>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</si>
  <si>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</si>
  <si>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</si>
  <si>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</si>
  <si>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</si>
  <si>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</si>
  <si>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</si>
  <si>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</si>
  <si>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</si>
  <si>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</si>
  <si>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</si>
  <si>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</si>
  <si>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</si>
  <si>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</si>
  <si>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</si>
  <si>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</si>
  <si>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</si>
  <si>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</si>
  <si>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</si>
  <si>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</si>
  <si>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</si>
  <si>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</si>
  <si>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</si>
  <si>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</si>
  <si>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</si>
  <si>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</si>
  <si>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</si>
  <si>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</si>
  <si>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</si>
  <si>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</si>
  <si>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</si>
  <si>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</si>
  <si>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</si>
  <si>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</si>
  <si>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</si>
  <si>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</si>
  <si>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</si>
  <si>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</si>
  <si>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</si>
  <si>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</si>
  <si>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</si>
  <si>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</si>
  <si>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</si>
  <si>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</si>
  <si>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</si>
  <si>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</si>
  <si>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</si>
  <si>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</si>
  <si>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</si>
  <si>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</si>
  <si>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</si>
  <si>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</si>
  <si>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</si>
  <si>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</si>
  <si>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</si>
  <si>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</si>
  <si>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</si>
  <si>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</si>
  <si>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</si>
  <si>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</si>
  <si>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</si>
  <si>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</si>
  <si>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</si>
  <si>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</si>
  <si>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</si>
  <si>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</si>
  <si>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</si>
  <si>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</si>
  <si>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</si>
  <si>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</si>
  <si>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</si>
  <si>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</si>
  <si>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</si>
  <si>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</si>
  <si>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</si>
  <si>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</si>
  <si>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</si>
  <si>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</si>
  <si>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</si>
  <si>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</si>
  <si>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</si>
  <si>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</si>
  <si>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</si>
  <si>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</si>
  <si>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</si>
  <si>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</si>
  <si>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</si>
  <si>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</si>
  <si>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</si>
  <si>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</si>
  <si>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</si>
  <si>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</si>
  <si>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</si>
  <si>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</si>
  <si>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</si>
  <si>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</si>
  <si>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</si>
  <si>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</si>
  <si>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</si>
  <si>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</si>
  <si>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</si>
  <si>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</si>
  <si>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</si>
  <si>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</si>
  <si>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</si>
  <si>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</si>
  <si>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</si>
  <si>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</si>
  <si>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</si>
  <si>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</si>
  <si>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</si>
  <si>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</si>
  <si>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</si>
  <si>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</si>
  <si>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</si>
  <si>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</si>
  <si>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</si>
  <si>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</si>
  <si>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</si>
  <si>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</si>
  <si>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</si>
  <si>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</si>
  <si>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</si>
  <si>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</si>
  <si>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</si>
  <si>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</si>
  <si>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</si>
  <si>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</si>
  <si>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</si>
  <si>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</si>
  <si>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</si>
  <si>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</si>
  <si>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</si>
  <si>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</si>
  <si>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</si>
  <si>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</si>
  <si>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</si>
  <si>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</si>
  <si>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</si>
  <si>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</si>
  <si>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</si>
  <si>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</si>
  <si>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</si>
  <si>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</si>
  <si>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</si>
  <si>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</si>
  <si>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</si>
  <si>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</si>
  <si>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</si>
  <si>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</si>
  <si>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</si>
  <si>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</si>
  <si>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</si>
  <si>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</si>
  <si>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</si>
  <si>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</si>
  <si>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</si>
  <si>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</si>
  <si>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</si>
  <si>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</si>
  <si>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</si>
  <si>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</si>
  <si>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</si>
  <si>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</si>
  <si>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</si>
  <si>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</si>
  <si>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</si>
  <si>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</si>
  <si>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</si>
  <si>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</si>
  <si>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</si>
  <si>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</si>
  <si>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</si>
  <si>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</si>
  <si>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</si>
  <si>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</si>
  <si>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</si>
  <si>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</si>
  <si>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</si>
  <si>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</si>
  <si>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</si>
  <si>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</si>
  <si>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</si>
  <si>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</si>
  <si>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</si>
  <si>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</si>
  <si>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</si>
  <si>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</si>
  <si>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</si>
  <si>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</si>
  <si>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</si>
  <si>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</si>
  <si>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</si>
  <si>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</si>
  <si>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</si>
  <si>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</si>
  <si>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</si>
  <si>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</si>
  <si>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</si>
  <si>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</si>
  <si>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</si>
  <si>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</si>
  <si>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</si>
  <si>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</si>
  <si>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</si>
  <si>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</si>
  <si>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</si>
  <si>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</si>
  <si>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</si>
  <si>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</si>
  <si>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</si>
  <si>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</si>
  <si>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</si>
  <si>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</si>
  <si>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</si>
  <si>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</si>
  <si>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</si>
  <si>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</si>
  <si>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</si>
  <si>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</si>
  <si>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</si>
  <si>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</si>
  <si>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</si>
  <si>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</si>
  <si>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</si>
  <si>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</si>
  <si>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</si>
  <si>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</si>
  <si>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</si>
  <si>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</si>
  <si>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</si>
  <si>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</si>
  <si>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</si>
  <si>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</si>
  <si>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</si>
  <si>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</si>
  <si>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</si>
  <si>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</si>
  <si>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</si>
  <si>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</si>
  <si>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</si>
  <si>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</si>
  <si>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</si>
  <si>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</si>
  <si>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</si>
  <si>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</si>
  <si>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</si>
  <si>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</si>
  <si>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</si>
  <si>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</si>
  <si>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</si>
  <si>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</si>
  <si>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</si>
  <si>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</si>
  <si>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</si>
  <si>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</si>
  <si>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</si>
  <si>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</si>
  <si>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</si>
  <si>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</si>
  <si>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</si>
  <si>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</si>
  <si>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</si>
  <si>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</si>
  <si>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</si>
  <si>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</si>
  <si>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</si>
  <si>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</si>
  <si>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</si>
  <si>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</si>
  <si>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</si>
  <si>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</si>
  <si>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</si>
  <si>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</si>
  <si>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</si>
  <si>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</si>
  <si>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</si>
  <si>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</si>
  <si>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</si>
  <si>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</si>
  <si>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</si>
  <si>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</si>
  <si>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</si>
  <si>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</si>
  <si>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</si>
  <si>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</si>
  <si>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</si>
  <si>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</si>
  <si>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</si>
  <si>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</si>
  <si>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</si>
  <si>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</si>
  <si>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</si>
  <si>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</si>
  <si>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</si>
  <si>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</si>
  <si>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</si>
  <si>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</si>
  <si>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</si>
  <si>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</si>
  <si>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</si>
  <si>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</si>
  <si>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</si>
  <si>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</si>
  <si>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</si>
  <si>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</si>
  <si>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</si>
  <si>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</si>
  <si>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</si>
  <si>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</si>
  <si>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</si>
  <si>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</si>
  <si>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</si>
  <si>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</si>
  <si>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</si>
  <si>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</si>
  <si>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</si>
  <si>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</si>
  <si>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</si>
  <si>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</si>
  <si>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</si>
  <si>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</si>
  <si>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</si>
  <si>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</si>
  <si>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</si>
  <si>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</si>
  <si>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</si>
  <si>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</si>
  <si>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</si>
  <si>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</si>
  <si>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</si>
  <si>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</si>
  <si>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</si>
  <si>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</si>
  <si>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</si>
  <si>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</si>
  <si>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</si>
  <si>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</si>
  <si>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</si>
  <si>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</si>
  <si>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</si>
  <si>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</si>
  <si>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</si>
  <si>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</si>
  <si>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</si>
  <si>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</si>
  <si>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</si>
  <si>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</si>
  <si>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</si>
  <si>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</si>
  <si>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</si>
  <si>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</si>
  <si>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</si>
  <si>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</si>
  <si>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</si>
  <si>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</si>
  <si>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</si>
  <si>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</si>
  <si>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</si>
  <si>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</si>
  <si>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</si>
  <si>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</si>
  <si>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</si>
  <si>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</si>
  <si>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</si>
  <si>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</si>
  <si>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</si>
  <si>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</si>
  <si>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</si>
  <si>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</si>
  <si>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</si>
  <si>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</si>
  <si>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</si>
  <si>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</si>
  <si>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</si>
  <si>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</si>
  <si>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</si>
  <si>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</si>
  <si>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</si>
  <si>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</si>
  <si>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</si>
  <si>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</si>
  <si>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</si>
  <si>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</si>
  <si>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</si>
  <si>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</si>
  <si>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</si>
  <si>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</si>
  <si>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</si>
  <si>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</si>
  <si>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</si>
  <si>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</si>
  <si>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</si>
  <si>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</si>
  <si>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</si>
  <si>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</si>
  <si>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</si>
  <si>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</si>
  <si>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</si>
  <si>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</si>
  <si>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</si>
  <si>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</si>
  <si>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</si>
  <si>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</si>
  <si>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</si>
  <si>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</si>
  <si>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</si>
  <si>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</si>
  <si>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</si>
  <si>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</si>
  <si>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</si>
  <si>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</si>
  <si>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</si>
  <si>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</si>
  <si>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</si>
  <si>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</si>
  <si>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</si>
  <si>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</si>
  <si>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</si>
  <si>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</si>
  <si>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</si>
  <si>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</si>
  <si>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</si>
  <si>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</si>
  <si>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</si>
  <si>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</si>
  <si>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</si>
  <si>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</si>
  <si>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</si>
  <si>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</si>
  <si>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</si>
  <si>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</si>
  <si>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</si>
  <si>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</si>
  <si>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</si>
  <si>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</si>
  <si>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</si>
  <si>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</si>
  <si>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</si>
  <si>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</si>
  <si>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</si>
  <si>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</si>
  <si>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</si>
  <si>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</si>
  <si>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</si>
  <si>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</si>
  <si>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</si>
  <si>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</si>
  <si>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</si>
  <si>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</si>
  <si>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</si>
  <si>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</si>
  <si>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</si>
  <si>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</si>
  <si>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</si>
  <si>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</si>
  <si>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</si>
  <si>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</si>
  <si>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</si>
  <si>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</si>
  <si>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</si>
  <si>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</si>
  <si>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</si>
  <si>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</si>
  <si>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</si>
  <si>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</si>
  <si>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</si>
  <si>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</si>
  <si>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</si>
  <si>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</si>
  <si>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</si>
  <si>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</si>
  <si>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</si>
  <si>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</si>
  <si>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</si>
  <si>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</si>
  <si>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</si>
  <si>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</si>
  <si>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</si>
  <si>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</si>
  <si>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</si>
  <si>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</si>
  <si>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</si>
  <si>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</si>
  <si>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</si>
  <si>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</si>
  <si>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</si>
  <si>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</si>
  <si>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</si>
  <si>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</si>
  <si>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</si>
  <si>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</si>
  <si>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</si>
  <si>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</si>
  <si>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</si>
  <si>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</si>
  <si>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</si>
  <si>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</si>
  <si>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</si>
  <si>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</si>
  <si>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</si>
  <si>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</si>
  <si>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</si>
  <si>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</si>
  <si>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</si>
  <si>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</si>
  <si>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</si>
  <si>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</si>
  <si>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</si>
  <si>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</si>
  <si>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</si>
  <si>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</si>
  <si>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</si>
  <si>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</si>
  <si>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</si>
  <si>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</si>
  <si>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</si>
  <si>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</si>
  <si>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</si>
  <si>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</si>
  <si>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</si>
  <si>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</si>
  <si>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</si>
  <si>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</si>
  <si>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</si>
  <si>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</si>
  <si>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</si>
  <si>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</si>
  <si>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</si>
  <si>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</si>
  <si>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</si>
  <si>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</si>
  <si>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</si>
  <si>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</si>
  <si>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</si>
  <si>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</si>
  <si>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</si>
  <si>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</si>
  <si>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</si>
  <si>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</si>
  <si>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</si>
  <si>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</si>
  <si>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</si>
  <si>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</si>
  <si>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</si>
  <si>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</si>
  <si>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</si>
  <si>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</si>
  <si>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</si>
  <si>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</si>
  <si>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</si>
  <si>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</si>
  <si>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</si>
  <si>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</si>
  <si>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</si>
  <si>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</si>
  <si>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</si>
  <si>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</si>
  <si>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</si>
  <si>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</si>
  <si>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</si>
  <si>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</si>
  <si>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</si>
  <si>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</si>
  <si>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</si>
  <si>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</si>
  <si>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</si>
  <si>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</si>
  <si>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</si>
  <si>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</si>
  <si>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</si>
  <si>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</si>
  <si>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</si>
  <si>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</si>
  <si>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</si>
  <si>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</si>
  <si>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</si>
  <si>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</si>
  <si>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</si>
  <si>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</si>
  <si>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</si>
  <si>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</si>
  <si>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</si>
  <si>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</si>
  <si>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</si>
  <si>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</si>
  <si>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</si>
  <si>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</si>
  <si>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</si>
  <si>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</si>
  <si>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</si>
  <si>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</si>
  <si>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</si>
  <si>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</si>
  <si>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</si>
  <si>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</si>
  <si>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</si>
  <si>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</si>
  <si>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</si>
  <si>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</si>
  <si>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</si>
  <si>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</si>
  <si>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</si>
  <si>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</si>
  <si>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</si>
  <si>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</si>
  <si>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</si>
  <si>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</si>
  <si>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</si>
  <si>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</si>
  <si>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</si>
  <si>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</si>
  <si>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</si>
  <si>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</si>
  <si>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</si>
  <si>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</si>
  <si>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</si>
  <si>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</si>
  <si>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</si>
  <si>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</si>
  <si>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</si>
  <si>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</si>
  <si>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</si>
  <si>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</si>
  <si>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</si>
  <si>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</si>
  <si>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</si>
  <si>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</si>
  <si>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</si>
  <si>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</si>
  <si>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</si>
  <si>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</si>
  <si>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</si>
  <si>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</si>
  <si>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</si>
  <si>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</si>
  <si>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</si>
  <si>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</si>
  <si>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</si>
  <si>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</si>
  <si>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</si>
  <si>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</si>
  <si>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</si>
  <si>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</si>
  <si>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</si>
  <si>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</si>
  <si>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</si>
  <si>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</si>
  <si>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</si>
  <si>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</si>
  <si>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</si>
  <si>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</si>
  <si>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</si>
  <si>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</si>
  <si>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</si>
  <si>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</si>
  <si>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</si>
  <si>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</si>
  <si>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</si>
  <si>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</si>
  <si>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</si>
  <si>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</si>
  <si>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</si>
  <si>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</si>
  <si>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</si>
  <si>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</si>
  <si>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</si>
  <si>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</si>
  <si>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</si>
  <si>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</si>
  <si>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</si>
  <si>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</si>
  <si>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</si>
  <si>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</si>
  <si>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</si>
  <si>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</si>
  <si>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</si>
  <si>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</si>
  <si>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</si>
  <si>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</si>
  <si>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</si>
  <si>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</si>
  <si>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</si>
  <si>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</si>
  <si>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</si>
  <si>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</si>
  <si>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</si>
  <si>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</si>
  <si>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</si>
  <si>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</si>
  <si>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</si>
  <si>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</si>
  <si>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</si>
  <si>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</si>
  <si>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</si>
  <si>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</si>
  <si>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</si>
  <si>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</si>
  <si>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</si>
  <si>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</si>
  <si>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</si>
  <si>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</si>
  <si>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</si>
  <si>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</si>
  <si>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</si>
  <si>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</si>
  <si>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</si>
  <si>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</si>
  <si>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</si>
  <si>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</si>
  <si>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</si>
  <si>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</si>
  <si>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</si>
  <si>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</si>
  <si>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</si>
  <si>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</si>
  <si>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</si>
  <si>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</si>
  <si>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</si>
  <si>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</si>
  <si>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</si>
  <si>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</si>
  <si>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</si>
  <si>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</si>
  <si>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</si>
  <si>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</si>
  <si>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</si>
  <si>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</si>
  <si>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</si>
  <si>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</si>
  <si>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</si>
  <si>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</si>
  <si>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</si>
  <si>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</si>
  <si>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</si>
  <si>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</si>
  <si>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</si>
  <si>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</si>
  <si>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</si>
  <si>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</si>
  <si>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</si>
  <si>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</si>
  <si>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</si>
  <si>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</si>
  <si>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</si>
  <si>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</si>
  <si>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</si>
  <si>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</si>
  <si>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</si>
  <si>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</si>
  <si>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</si>
  <si>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</si>
  <si>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</si>
  <si>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</si>
  <si>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</si>
  <si>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</si>
  <si>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</si>
  <si>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</si>
  <si>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</si>
  <si>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</si>
  <si>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</si>
  <si>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</si>
  <si>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</si>
  <si>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</si>
  <si>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</si>
  <si>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</si>
  <si>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</si>
  <si>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</si>
  <si>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</si>
  <si>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</si>
  <si>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</si>
  <si>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</si>
  <si>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</si>
  <si>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</si>
  <si>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</si>
  <si>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</si>
  <si>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</si>
  <si>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</si>
  <si>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</si>
  <si>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</si>
  <si>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</si>
  <si>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</si>
  <si>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</si>
  <si>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</si>
  <si>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</si>
  <si>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</si>
  <si>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</si>
  <si>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</si>
  <si>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</si>
  <si>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</si>
  <si>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</si>
  <si>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</si>
  <si>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</si>
  <si>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</si>
  <si>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</si>
  <si>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</si>
  <si>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</si>
  <si>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</si>
  <si>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</si>
  <si>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</si>
  <si>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</si>
  <si>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</si>
  <si>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</si>
  <si>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</si>
  <si>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</si>
  <si>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</si>
  <si>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</si>
  <si>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</si>
  <si>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</si>
  <si>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</si>
  <si>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</si>
  <si>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</si>
  <si>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</si>
  <si>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</si>
  <si>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</si>
  <si>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</si>
  <si>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</si>
  <si>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</si>
  <si>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</si>
  <si>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</si>
  <si>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</si>
  <si>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</si>
  <si>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</si>
  <si>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</si>
  <si>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</si>
  <si>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</si>
  <si>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</si>
  <si>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</si>
  <si>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</si>
  <si>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</si>
  <si>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</si>
  <si>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</si>
  <si>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</si>
  <si>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</si>
  <si>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</si>
  <si>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</si>
  <si>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</si>
  <si>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</si>
  <si>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</si>
  <si>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</si>
  <si>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</si>
  <si>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</si>
  <si>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</si>
  <si>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</si>
  <si>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</si>
  <si>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</si>
  <si>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</si>
  <si>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</si>
  <si>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</si>
  <si>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</si>
  <si>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</si>
  <si>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</si>
  <si>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</si>
  <si>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</si>
  <si>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</si>
  <si>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</si>
  <si>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</si>
  <si>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</si>
  <si>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</si>
  <si>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</si>
  <si>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</si>
  <si>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</si>
  <si>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</si>
  <si>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</si>
  <si>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</si>
  <si>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</si>
  <si>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</si>
  <si>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</si>
  <si>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</si>
  <si>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</si>
  <si>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</si>
  <si>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</si>
  <si>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</si>
  <si>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</si>
  <si>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</si>
  <si>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</si>
  <si>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</si>
  <si>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</si>
  <si>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</si>
  <si>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</si>
  <si>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</si>
  <si>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</si>
  <si>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</si>
  <si>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</si>
  <si>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</si>
  <si>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</si>
  <si>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</si>
  <si>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</si>
  <si>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</si>
  <si>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</si>
  <si>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</si>
  <si>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</si>
  <si>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</si>
  <si>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</si>
  <si>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</si>
  <si>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</si>
  <si>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</si>
  <si>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</si>
  <si>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</si>
  <si>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</si>
  <si>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</si>
  <si>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</si>
  <si>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</si>
  <si>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</si>
  <si>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</si>
  <si>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</si>
  <si>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</si>
  <si>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</si>
  <si>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</si>
  <si>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</si>
  <si>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</si>
  <si>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</si>
  <si>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</si>
  <si>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</si>
  <si>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</si>
  <si>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</si>
  <si>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</si>
  <si>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</si>
  <si>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</si>
  <si>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</si>
  <si>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</si>
  <si>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</si>
  <si>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</si>
  <si>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</si>
  <si>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</si>
  <si>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</si>
  <si>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</si>
  <si>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</si>
  <si>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</si>
  <si>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</si>
  <si>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</si>
  <si>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</si>
  <si>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</si>
  <si>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</si>
  <si>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</si>
  <si>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</si>
  <si>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</si>
  <si>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</si>
  <si>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</si>
  <si>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</si>
  <si>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</si>
  <si>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</si>
  <si>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</si>
  <si>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</si>
  <si>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</si>
  <si>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</si>
  <si>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</si>
  <si>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</si>
  <si>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</si>
  <si>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</si>
  <si>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</si>
  <si>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</si>
  <si>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</si>
  <si>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</si>
  <si>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</si>
  <si>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</si>
  <si>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</si>
  <si>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</si>
  <si>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</si>
  <si>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</si>
  <si>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</si>
  <si>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</si>
  <si>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</si>
  <si>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</si>
  <si>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</si>
  <si>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</si>
  <si>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</si>
  <si>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</si>
  <si>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</si>
  <si>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</si>
  <si>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</si>
  <si>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</si>
  <si>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</si>
  <si>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</si>
  <si>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</si>
  <si>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</si>
  <si>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</si>
  <si>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</si>
  <si>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</si>
  <si>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</si>
  <si>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</si>
  <si>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</si>
  <si>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</si>
  <si>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</si>
  <si>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</si>
  <si>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</si>
  <si>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</si>
  <si>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</si>
  <si>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</si>
  <si>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</si>
  <si>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</si>
  <si>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</si>
  <si>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</si>
  <si>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</si>
  <si>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</si>
  <si>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</si>
  <si>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</si>
  <si>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</si>
  <si>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</si>
  <si>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</si>
  <si>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</si>
  <si>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</si>
  <si>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</si>
  <si>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</si>
  <si>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</si>
  <si>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</si>
  <si>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</si>
  <si>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</si>
  <si>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</si>
  <si>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</si>
  <si>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</si>
  <si>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</si>
  <si>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</si>
  <si>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</si>
  <si>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</si>
  <si>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</si>
  <si>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</si>
  <si>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</si>
  <si>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</si>
  <si>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</si>
  <si>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</si>
  <si>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</si>
  <si>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</si>
  <si>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</si>
  <si>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</si>
  <si>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</si>
  <si>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</si>
  <si>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</si>
  <si>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</si>
  <si>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</si>
  <si>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</si>
  <si>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</si>
  <si>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</si>
  <si>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</si>
  <si>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</si>
  <si>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</si>
  <si>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</si>
  <si>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</si>
  <si>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</si>
  <si>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</si>
  <si>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</si>
  <si>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</si>
  <si>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</si>
  <si>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</si>
  <si>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</si>
  <si>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</si>
  <si>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</si>
  <si>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</si>
  <si>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</si>
  <si>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</si>
  <si>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</si>
  <si>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</si>
  <si>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</si>
  <si>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</si>
  <si>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</si>
  <si>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</si>
  <si>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</si>
  <si>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</si>
  <si>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</si>
  <si>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</si>
  <si>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</si>
  <si>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</si>
  <si>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</si>
  <si>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</si>
  <si>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</si>
  <si>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</si>
  <si>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</si>
  <si>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</si>
  <si>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</si>
  <si>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</si>
  <si>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</si>
  <si>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</si>
  <si>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</si>
  <si>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</si>
  <si>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</si>
  <si>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</si>
  <si>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</si>
  <si>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</si>
  <si>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</si>
  <si>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</si>
  <si>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</si>
  <si>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</si>
  <si>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</si>
  <si>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</si>
  <si>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</si>
  <si>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</si>
  <si>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</si>
  <si>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</si>
  <si>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</si>
  <si>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</si>
  <si>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</si>
  <si>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</si>
  <si>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</si>
  <si>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</si>
  <si>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</si>
  <si>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</si>
  <si>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</si>
  <si>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</si>
  <si>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</si>
  <si>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</si>
  <si>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</si>
  <si>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</si>
  <si>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</si>
  <si>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</si>
  <si>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</si>
  <si>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</si>
  <si>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</si>
  <si>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</si>
  <si>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</si>
  <si>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</si>
  <si>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</si>
  <si>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</si>
  <si>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</si>
  <si>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</si>
  <si>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</si>
  <si>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</si>
  <si>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</si>
  <si>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</si>
  <si>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</si>
  <si>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</si>
  <si>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</si>
  <si>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</si>
  <si>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</si>
  <si>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</si>
  <si>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</si>
  <si>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</si>
  <si>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</si>
  <si>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</si>
  <si>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</si>
  <si>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</si>
  <si>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</si>
  <si>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</si>
  <si>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</si>
  <si>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</si>
  <si>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</si>
  <si>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</si>
  <si>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</si>
  <si>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</si>
  <si>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</si>
  <si>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</si>
  <si>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</si>
  <si>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</si>
  <si>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</si>
  <si>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</si>
  <si>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</si>
  <si>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</si>
  <si>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</si>
  <si>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</si>
  <si>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</si>
  <si>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</si>
  <si>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</si>
  <si>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</si>
  <si>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</si>
  <si>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</si>
  <si>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</si>
  <si>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</si>
  <si>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</si>
  <si>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</si>
  <si>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</si>
  <si>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</si>
  <si>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</si>
  <si>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</si>
  <si>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</si>
  <si>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</si>
  <si>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</si>
  <si>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</si>
  <si>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</si>
  <si>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</si>
  <si>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</si>
  <si>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</si>
  <si>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</si>
  <si>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</si>
  <si>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</si>
  <si>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</si>
  <si>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</si>
  <si>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</si>
  <si>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</si>
  <si>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</si>
  <si>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</si>
  <si>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</si>
  <si>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</si>
  <si>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</si>
  <si>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</si>
  <si>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</si>
  <si>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</si>
  <si>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</si>
  <si>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</si>
  <si>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</si>
  <si>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</si>
  <si>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</si>
  <si>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</si>
  <si>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</si>
  <si>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</si>
  <si>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</si>
  <si>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</si>
  <si>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</si>
  <si>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</si>
  <si>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</si>
  <si>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</si>
  <si>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</si>
  <si>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</si>
  <si>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</si>
  <si>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</si>
  <si>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</si>
  <si>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</si>
  <si>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</si>
  <si>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</si>
  <si>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</si>
  <si>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</si>
  <si>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</si>
  <si>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</si>
  <si>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</si>
  <si>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</si>
  <si>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</si>
  <si>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</si>
  <si>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</si>
  <si>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</si>
  <si>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</si>
  <si>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</si>
  <si>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</si>
  <si>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</si>
  <si>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</si>
  <si>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</si>
  <si>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</si>
  <si>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</si>
  <si>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</si>
  <si>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</si>
  <si>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</si>
  <si>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</si>
  <si>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</si>
  <si>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</si>
  <si>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</si>
  <si>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</si>
  <si>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</si>
  <si>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</si>
  <si>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</si>
  <si>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</si>
  <si>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</si>
  <si>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</si>
  <si>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</si>
  <si>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</si>
  <si>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</si>
  <si>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</si>
  <si>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</si>
  <si>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</si>
  <si>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</si>
  <si>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</si>
  <si>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</si>
  <si>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</si>
  <si>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</si>
  <si>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</si>
  <si>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</si>
  <si>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</si>
  <si>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</si>
  <si>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</si>
  <si>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</si>
  <si>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</si>
  <si>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</si>
  <si>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</si>
  <si>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</si>
  <si>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</si>
  <si>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</si>
  <si>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</si>
  <si>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</si>
  <si>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</si>
  <si>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</si>
  <si>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</si>
  <si>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</si>
  <si>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</si>
  <si>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</si>
  <si>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</si>
  <si>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</si>
  <si>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</si>
  <si>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</si>
  <si>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</si>
  <si>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</si>
  <si>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</si>
  <si>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</si>
  <si>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</si>
  <si>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</si>
  <si>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</si>
  <si>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</si>
  <si>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</si>
  <si>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</si>
  <si>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</si>
  <si>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</si>
  <si>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</si>
  <si>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</si>
  <si>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</si>
  <si>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</si>
  <si>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</si>
  <si>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</si>
  <si>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</si>
  <si>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</si>
  <si>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</si>
  <si>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</si>
  <si>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</si>
  <si>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</si>
  <si>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</si>
  <si>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</si>
  <si>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</si>
  <si>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</si>
  <si>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</si>
  <si>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</si>
  <si>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</si>
  <si>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</si>
  <si>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</si>
  <si>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</si>
  <si>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</si>
  <si>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</si>
  <si>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</si>
  <si>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</si>
  <si>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</si>
  <si>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</si>
  <si>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</si>
  <si>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</si>
  <si>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</si>
  <si>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</si>
  <si>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</si>
  <si>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</si>
  <si>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</si>
  <si>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</si>
  <si>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</si>
  <si>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</si>
  <si>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</si>
  <si>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</si>
  <si>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</si>
  <si>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</si>
  <si>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</si>
  <si>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</si>
  <si>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</si>
  <si>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</si>
  <si>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</si>
  <si>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</si>
  <si>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</si>
  <si>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</si>
  <si>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</si>
  <si>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</si>
  <si>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</si>
  <si>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</si>
  <si>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</si>
  <si>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</si>
  <si>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</si>
  <si>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</si>
  <si>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</si>
  <si>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</si>
  <si>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</si>
  <si>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</si>
  <si>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</si>
  <si>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</si>
  <si>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</si>
  <si>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</si>
  <si>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</si>
  <si>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</si>
  <si>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</si>
  <si>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</si>
  <si>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</si>
  <si>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</si>
  <si>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</si>
  <si>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</si>
  <si>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</si>
  <si>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</si>
  <si>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</si>
  <si>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</si>
  <si>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</si>
  <si>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</si>
  <si>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</si>
  <si>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</si>
  <si>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</si>
  <si>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</si>
  <si>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</si>
  <si>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</si>
  <si>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</si>
  <si>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</si>
  <si>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</si>
  <si>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</si>
  <si>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</si>
  <si>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</si>
  <si>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</si>
  <si>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</si>
  <si>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</si>
  <si>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</si>
  <si>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</si>
  <si>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</si>
  <si>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</si>
  <si>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</si>
  <si>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</si>
  <si>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</si>
  <si>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</si>
  <si>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</si>
  <si>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</si>
  <si>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</si>
  <si>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</si>
  <si>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</si>
  <si>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</si>
  <si>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</si>
  <si>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</si>
  <si>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</si>
  <si>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</si>
  <si>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</si>
  <si>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</si>
  <si>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</si>
  <si>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</si>
  <si>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</si>
  <si>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</si>
  <si>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</si>
  <si>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</si>
  <si>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</si>
  <si>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</si>
  <si>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</si>
  <si>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</si>
  <si>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</si>
  <si>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</si>
  <si>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</si>
  <si>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</si>
  <si>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</si>
  <si>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</si>
  <si>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</si>
  <si>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</si>
  <si>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</si>
  <si>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</si>
  <si>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</si>
  <si>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</si>
  <si>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</si>
  <si>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</si>
  <si>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</si>
  <si>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</si>
  <si>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</si>
  <si>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</si>
  <si>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</si>
  <si>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</si>
  <si>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</si>
  <si>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</si>
  <si>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</si>
  <si>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</si>
  <si>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</si>
  <si>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</si>
  <si>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</si>
  <si>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</si>
  <si>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</si>
  <si>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</si>
  <si>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</si>
  <si>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</si>
  <si>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</si>
  <si>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</si>
  <si>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</si>
  <si>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</si>
  <si>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</si>
  <si>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</si>
  <si>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</si>
  <si>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</si>
  <si>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</si>
  <si>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</si>
  <si>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</si>
  <si>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</si>
  <si>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</si>
  <si>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</si>
  <si>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</si>
  <si>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</si>
  <si>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</si>
  <si>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</si>
  <si>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</si>
  <si>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</si>
  <si>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</si>
  <si>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</si>
  <si>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</si>
  <si>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</si>
  <si>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</si>
  <si>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</si>
  <si>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</si>
  <si>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</si>
  <si>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</si>
  <si>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</si>
  <si>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</si>
  <si>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</si>
  <si>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</si>
  <si>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</si>
  <si>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</si>
  <si>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</si>
  <si>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</si>
  <si>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</si>
  <si>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</si>
  <si>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</si>
  <si>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</si>
  <si>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</si>
  <si>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</si>
  <si>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</si>
  <si>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</si>
  <si>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</si>
  <si>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</si>
  <si>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</si>
  <si>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</si>
  <si>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</si>
  <si>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</si>
  <si>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</si>
  <si>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</si>
  <si>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</si>
  <si>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</si>
  <si>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</si>
  <si>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</si>
  <si>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</si>
  <si>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</si>
  <si>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</si>
  <si>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</si>
  <si>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</si>
  <si>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</si>
  <si>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</si>
  <si>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</si>
  <si>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</si>
  <si>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</si>
  <si>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</si>
  <si>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</si>
  <si>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</si>
  <si>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</si>
  <si>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</si>
  <si>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</si>
  <si>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</si>
  <si>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</si>
  <si>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</si>
  <si>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</si>
  <si>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</si>
  <si>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</si>
  <si>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</si>
  <si>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</si>
  <si>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</si>
  <si>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</si>
  <si>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</si>
  <si>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</si>
  <si>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</si>
  <si>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</si>
  <si>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</si>
  <si>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</si>
  <si>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</si>
  <si>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</si>
  <si>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</si>
  <si>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</si>
  <si>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</si>
  <si>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</si>
  <si>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</si>
  <si>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</si>
  <si>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</si>
  <si>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</si>
  <si>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</si>
  <si>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</si>
  <si>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</si>
  <si>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</si>
  <si>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</si>
  <si>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</si>
  <si>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</si>
  <si>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</si>
  <si>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</si>
  <si>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</si>
  <si>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</si>
  <si>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</si>
  <si>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</si>
  <si>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</si>
  <si>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</si>
  <si>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</si>
  <si>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</si>
  <si>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</si>
  <si>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</si>
  <si>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</si>
  <si>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</si>
  <si>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</si>
  <si>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</si>
  <si>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</si>
  <si>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</si>
  <si>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</si>
  <si>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</si>
  <si>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</si>
  <si>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</si>
  <si>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</si>
  <si>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</si>
  <si>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</si>
  <si>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</si>
  <si>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</si>
  <si>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</si>
  <si>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</si>
  <si>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</si>
  <si>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</si>
  <si>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</si>
  <si>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</si>
  <si>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</si>
  <si>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</si>
  <si>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</si>
  <si>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</si>
  <si>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</si>
  <si>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</si>
  <si>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</si>
  <si>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</si>
  <si>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</si>
  <si>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</si>
  <si>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</si>
  <si>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</si>
  <si>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</si>
  <si>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</si>
  <si>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</si>
  <si>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</si>
  <si>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</si>
  <si>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</si>
  <si>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</si>
  <si>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</si>
  <si>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</si>
  <si>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</si>
  <si>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</si>
  <si>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</si>
  <si>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</si>
  <si>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</si>
  <si>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</si>
  <si>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</si>
  <si>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</si>
  <si>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</si>
  <si>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</si>
  <si>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</si>
  <si>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</si>
  <si>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</si>
  <si>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</si>
  <si>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</si>
  <si>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</si>
  <si>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</si>
  <si>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</si>
  <si>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</si>
  <si>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</si>
  <si>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</si>
  <si>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</si>
  <si>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</si>
  <si>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</si>
  <si>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</si>
  <si>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</si>
  <si>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</si>
  <si>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</si>
  <si>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</si>
  <si>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</si>
  <si>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</si>
  <si>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</si>
  <si>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</si>
  <si>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</si>
  <si>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</si>
  <si>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</si>
  <si>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</si>
  <si>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</si>
  <si>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</si>
  <si>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</si>
  <si>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</si>
  <si>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</si>
  <si>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</si>
  <si>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</si>
  <si>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</si>
  <si>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</si>
  <si>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</si>
  <si>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</si>
  <si>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</si>
  <si>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</si>
  <si>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</si>
  <si>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</si>
  <si>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</si>
  <si>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</si>
  <si>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</si>
  <si>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</si>
  <si>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</si>
  <si>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</si>
  <si>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</si>
  <si>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</si>
  <si>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</si>
  <si>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</si>
  <si>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</si>
  <si>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</si>
  <si>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</si>
  <si>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</si>
  <si>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</si>
  <si>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</si>
  <si>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</si>
  <si>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</si>
  <si>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</si>
  <si>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</si>
  <si>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</si>
  <si>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</si>
  <si>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</si>
  <si>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</si>
  <si>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</si>
  <si>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</si>
  <si>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</si>
  <si>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</si>
  <si>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</si>
  <si>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</si>
  <si>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</si>
  <si>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</si>
  <si>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</si>
  <si>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</si>
  <si>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</si>
  <si>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</si>
  <si>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</si>
  <si>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</si>
  <si>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</si>
  <si>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</si>
  <si>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</si>
  <si>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</si>
  <si>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</si>
  <si>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</si>
  <si>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</si>
  <si>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</si>
  <si>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</si>
  <si>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</si>
  <si>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</si>
  <si>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</si>
  <si>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</si>
  <si>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</si>
  <si>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</si>
  <si>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</si>
  <si>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</si>
  <si>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</si>
  <si>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</si>
  <si>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</si>
  <si>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</si>
  <si>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</si>
  <si>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</si>
  <si>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</si>
  <si>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</si>
  <si>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</si>
  <si>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</si>
  <si>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</si>
  <si>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</si>
  <si>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</si>
  <si>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</si>
  <si>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</si>
  <si>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</si>
  <si>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</si>
  <si>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</si>
  <si>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</si>
  <si>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</si>
  <si>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</si>
  <si>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</si>
  <si>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</si>
  <si>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</si>
  <si>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</si>
  <si>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</si>
  <si>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</si>
  <si>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</si>
  <si>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</si>
  <si>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</si>
  <si>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</si>
  <si>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</si>
  <si>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</si>
  <si>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</si>
  <si>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</si>
  <si>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</si>
  <si>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</si>
  <si>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</si>
  <si>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</si>
  <si>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</si>
  <si>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</si>
  <si>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</si>
  <si>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</si>
  <si>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</si>
  <si>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</si>
  <si>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</si>
  <si>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</si>
  <si>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</si>
  <si>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</si>
  <si>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</si>
  <si>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</si>
  <si>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</si>
  <si>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</si>
  <si>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</si>
  <si>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</si>
  <si>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</si>
  <si>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</si>
  <si>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</si>
  <si>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</si>
  <si>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</si>
  <si>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</si>
  <si>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</si>
  <si>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</si>
  <si>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</si>
  <si>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</si>
  <si>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</si>
  <si>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</si>
  <si>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</si>
  <si>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</si>
  <si>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</si>
  <si>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</si>
  <si>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</si>
  <si>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</si>
  <si>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</si>
  <si>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</si>
  <si>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</si>
  <si>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</si>
  <si>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</si>
  <si>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</si>
  <si>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</si>
  <si>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</si>
  <si>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</si>
  <si>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</si>
  <si>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</si>
  <si>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</si>
  <si>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</si>
  <si>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</si>
  <si>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</si>
  <si>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</si>
  <si>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</si>
  <si>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</si>
  <si>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</si>
  <si>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</si>
  <si>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</si>
  <si>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</si>
  <si>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</si>
  <si>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</si>
  <si>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</si>
  <si>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</si>
  <si>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</si>
  <si>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</si>
  <si>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</si>
  <si>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</si>
  <si>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</si>
  <si>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</si>
  <si>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</si>
  <si>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</si>
  <si>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</si>
  <si>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</si>
  <si>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</si>
  <si>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</si>
  <si>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</si>
  <si>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</si>
  <si>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</si>
  <si>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</si>
  <si>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</si>
  <si>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</si>
  <si>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</si>
  <si>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</si>
  <si>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</si>
  <si>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</si>
  <si>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</si>
  <si>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</si>
  <si>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</si>
  <si>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</si>
  <si>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</si>
  <si>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</si>
  <si>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</si>
  <si>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</si>
  <si>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</si>
  <si>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</si>
  <si>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</si>
  <si>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</si>
  <si>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</si>
  <si>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</si>
  <si>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</si>
  <si>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</si>
  <si>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</si>
  <si>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</si>
  <si>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</si>
  <si>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</si>
  <si>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</si>
  <si>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</si>
  <si>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</si>
  <si>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</si>
  <si>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</si>
  <si>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</si>
  <si>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</si>
  <si>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</si>
  <si>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</si>
  <si>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</si>
  <si>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</si>
  <si>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</si>
  <si>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</si>
  <si>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</si>
  <si>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</si>
  <si>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</si>
  <si>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</si>
  <si>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</si>
  <si>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</si>
  <si>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</si>
  <si>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</si>
  <si>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</si>
  <si>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</si>
  <si>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</si>
  <si>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</si>
  <si>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</si>
  <si>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</si>
  <si>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</si>
  <si>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</si>
  <si>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</si>
  <si>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</si>
  <si>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</si>
  <si>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</si>
  <si>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</si>
  <si>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</si>
  <si>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</si>
  <si>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</si>
  <si>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</si>
  <si>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</si>
  <si>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</si>
  <si>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</si>
  <si>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</si>
  <si>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</si>
  <si>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</si>
  <si>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</si>
  <si>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</si>
  <si>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</si>
  <si>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</si>
  <si>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</si>
  <si>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</si>
  <si>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</si>
  <si>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</si>
  <si>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</si>
  <si>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</si>
  <si>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</si>
  <si>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</si>
  <si>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</si>
  <si>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</si>
  <si>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</si>
  <si>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</si>
  <si>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</si>
  <si>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</si>
  <si>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</si>
  <si>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</si>
  <si>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</si>
  <si>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</si>
  <si>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</si>
  <si>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</si>
  <si>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</si>
  <si>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</si>
  <si>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</si>
  <si>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</si>
  <si>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</si>
  <si>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</si>
  <si>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</si>
  <si>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</si>
  <si>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</si>
  <si>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</si>
  <si>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</si>
  <si>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</si>
  <si>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</si>
  <si>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</si>
  <si>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</si>
  <si>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</si>
  <si>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</si>
  <si>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</si>
  <si>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</si>
  <si>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</si>
  <si>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</si>
  <si>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</si>
  <si>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</si>
  <si>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</si>
  <si>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</si>
  <si>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</si>
  <si>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</si>
  <si>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</si>
  <si>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</si>
  <si>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</si>
  <si>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</si>
  <si>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</si>
  <si>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</si>
  <si>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</si>
  <si>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</si>
  <si>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</si>
  <si>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</si>
  <si>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</si>
  <si>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</si>
  <si>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</si>
  <si>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</si>
  <si>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</si>
  <si>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</si>
  <si>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</si>
  <si>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</si>
  <si>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</si>
  <si>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</si>
  <si>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</si>
  <si>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</si>
  <si>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</si>
  <si>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</si>
  <si>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</si>
  <si>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</si>
  <si>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</si>
  <si>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</si>
  <si>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</si>
  <si>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</si>
  <si>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</si>
  <si>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</si>
  <si>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</si>
  <si>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</si>
  <si>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</si>
  <si>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</si>
  <si>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</si>
  <si>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</si>
  <si>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</si>
  <si>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</si>
  <si>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</si>
  <si>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</si>
  <si>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</si>
  <si>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</si>
  <si>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</si>
  <si>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</si>
  <si>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</si>
  <si>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</si>
  <si>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</si>
  <si>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</si>
  <si>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</si>
  <si>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</si>
  <si>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</si>
  <si>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</si>
  <si>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</si>
  <si>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</si>
  <si>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</si>
  <si>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</si>
  <si>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</si>
  <si>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</si>
  <si>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</si>
  <si>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</si>
  <si>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</si>
  <si>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</si>
  <si>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</si>
  <si>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</si>
  <si>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</si>
  <si>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</si>
  <si>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</si>
  <si>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</si>
  <si>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</si>
  <si>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</si>
  <si>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</si>
  <si>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</si>
  <si>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</si>
  <si>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</si>
  <si>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</si>
  <si>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</si>
  <si>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</si>
  <si>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</si>
  <si>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</si>
  <si>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</si>
  <si>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</si>
  <si>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</si>
  <si>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</si>
  <si>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</si>
  <si>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</si>
  <si>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</si>
  <si>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</si>
  <si>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</si>
  <si>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</si>
  <si>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</si>
  <si>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</si>
  <si>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</si>
  <si>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</si>
  <si>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</si>
  <si>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</si>
  <si>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</si>
  <si>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</si>
  <si>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</si>
  <si>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</si>
  <si>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</si>
  <si>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</si>
  <si>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</si>
  <si>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</si>
  <si>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</si>
  <si>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</si>
  <si>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</si>
  <si>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</si>
  <si>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</si>
  <si>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</si>
  <si>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</si>
  <si>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</si>
  <si>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</si>
  <si>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</si>
  <si>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</si>
  <si>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</si>
  <si>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</si>
  <si>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</si>
  <si>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</si>
  <si>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</si>
  <si>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</si>
  <si>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</si>
  <si>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</si>
  <si>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</si>
  <si>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</si>
  <si>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</si>
  <si>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</si>
  <si>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</si>
  <si>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</si>
  <si>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</si>
  <si>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</si>
  <si>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</si>
  <si>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</si>
  <si>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</si>
  <si>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</si>
  <si>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</si>
  <si>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</si>
  <si>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</si>
  <si>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</si>
  <si>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</si>
  <si>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</si>
  <si>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</si>
  <si>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</si>
  <si>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</si>
  <si>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</si>
  <si>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</si>
  <si>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</si>
  <si>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</si>
  <si>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</si>
  <si>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</si>
  <si>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</si>
  <si>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</si>
  <si>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</si>
  <si>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</si>
  <si>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</si>
  <si>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</si>
  <si>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</si>
  <si>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</si>
  <si>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</si>
  <si>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</si>
  <si>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</si>
  <si>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</si>
  <si>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</si>
  <si>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</si>
  <si>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</si>
  <si>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</si>
  <si>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</si>
  <si>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</si>
  <si>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</si>
  <si>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</si>
  <si>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</si>
  <si>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</si>
  <si>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</si>
  <si>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</si>
  <si>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</si>
  <si>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</si>
  <si>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</si>
  <si>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</si>
  <si>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</si>
  <si>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</si>
  <si>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</si>
  <si>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</si>
  <si>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</si>
  <si>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</si>
  <si>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</si>
  <si>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</si>
  <si>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</si>
  <si>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</si>
  <si>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</si>
  <si>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</si>
  <si>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</si>
  <si>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</si>
  <si>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</si>
  <si>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</si>
  <si>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</si>
  <si>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</si>
  <si>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</si>
  <si>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</si>
  <si>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</si>
  <si>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</si>
  <si>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</si>
  <si>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</si>
  <si>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</si>
  <si>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</si>
  <si>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</si>
  <si>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</si>
  <si>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</si>
  <si>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</si>
  <si>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</si>
  <si>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</si>
  <si>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</si>
  <si>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</si>
  <si>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</si>
  <si>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</si>
  <si>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</si>
  <si>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</si>
  <si>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</si>
  <si>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</si>
  <si>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</si>
  <si>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</si>
  <si>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</si>
  <si>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</si>
  <si>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</si>
  <si>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</si>
  <si>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</si>
  <si>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</si>
  <si>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</si>
  <si>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</si>
  <si>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</si>
  <si>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</si>
  <si>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</si>
  <si>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</si>
  <si>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</si>
  <si>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</si>
  <si>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</si>
  <si>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</si>
  <si>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</si>
  <si>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</si>
  <si>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</si>
  <si>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</si>
  <si>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</si>
  <si>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</si>
  <si>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</si>
  <si>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</si>
  <si>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</si>
  <si>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</si>
  <si>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</si>
  <si>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</si>
  <si>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</si>
  <si>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</si>
  <si>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</si>
  <si>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</si>
  <si>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</si>
  <si>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</si>
  <si>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</si>
  <si>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</si>
  <si>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</si>
  <si>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</si>
  <si>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</si>
  <si>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</si>
  <si>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</si>
  <si>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</si>
  <si>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</si>
  <si>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</si>
  <si>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</si>
  <si>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</si>
  <si>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</si>
  <si>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</si>
  <si>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</si>
  <si>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</si>
  <si>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</si>
  <si>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</si>
  <si>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</si>
  <si>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</si>
  <si>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</si>
  <si>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</si>
  <si>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</si>
  <si>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</si>
  <si>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</si>
  <si>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</si>
  <si>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</si>
  <si>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</si>
  <si>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</si>
  <si>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</si>
  <si>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</si>
  <si>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</si>
  <si>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</si>
  <si>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</si>
  <si>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</si>
  <si>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</si>
  <si>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</si>
  <si>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</si>
  <si>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</si>
  <si>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</si>
  <si>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</si>
  <si>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</si>
  <si>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</si>
  <si>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</si>
  <si>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</si>
  <si>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</si>
  <si>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</si>
  <si>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</si>
  <si>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</si>
  <si>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</si>
  <si>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</si>
  <si>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</si>
  <si>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</si>
  <si>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</si>
  <si>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</si>
  <si>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</si>
  <si>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</si>
  <si>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</si>
  <si>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</si>
  <si>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</si>
  <si>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</si>
  <si>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</si>
  <si>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</si>
  <si>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</si>
  <si>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</si>
  <si>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</si>
  <si>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</si>
  <si>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</si>
  <si>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</si>
  <si>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</si>
  <si>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</si>
  <si>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</si>
  <si>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</si>
  <si>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</si>
  <si>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</si>
  <si>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</si>
  <si>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</si>
  <si>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</si>
  <si>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</si>
  <si>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</si>
  <si>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</si>
  <si>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</si>
  <si>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</si>
  <si>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</si>
  <si>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</si>
  <si>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</si>
  <si>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</si>
  <si>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</si>
  <si>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</si>
  <si>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</si>
  <si>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</si>
  <si>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</si>
  <si>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</si>
  <si>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</si>
  <si>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</si>
  <si>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</si>
  <si>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</si>
  <si>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</si>
  <si>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</si>
  <si>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</si>
  <si>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</si>
  <si>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</si>
  <si>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</si>
  <si>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</si>
  <si>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</si>
  <si>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</si>
  <si>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</si>
  <si>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</si>
  <si>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</si>
  <si>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</si>
  <si>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</si>
  <si>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</si>
  <si>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</si>
  <si>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</si>
  <si>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</si>
  <si>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</si>
  <si>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</si>
  <si>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</si>
  <si>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</si>
  <si>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</si>
  <si>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</si>
  <si>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</si>
  <si>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</si>
  <si>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</si>
  <si>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</si>
  <si>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</si>
  <si>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</si>
  <si>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</si>
  <si>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</si>
  <si>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</si>
  <si>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</si>
  <si>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</si>
  <si>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</si>
  <si>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</si>
  <si>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</si>
  <si>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</si>
  <si>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</si>
  <si>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</si>
  <si>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</si>
  <si>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</si>
  <si>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</si>
  <si>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</si>
  <si>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</si>
  <si>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</si>
  <si>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</si>
  <si>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</si>
  <si>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</si>
  <si>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</si>
  <si>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</si>
  <si>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</si>
  <si>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</si>
  <si>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</si>
  <si>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</si>
  <si>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</si>
  <si>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</si>
  <si>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</si>
  <si>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</si>
  <si>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</si>
  <si>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</si>
  <si>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</si>
  <si>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</si>
  <si>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</si>
  <si>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</si>
  <si>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</si>
  <si>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</si>
  <si>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</si>
  <si>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</si>
  <si>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</si>
  <si>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</si>
  <si>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</si>
  <si>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</si>
  <si>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</si>
  <si>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</si>
  <si>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</si>
  <si>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</si>
  <si>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</si>
  <si>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</si>
  <si>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</si>
  <si>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</si>
  <si>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</si>
  <si>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</si>
  <si>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</si>
  <si>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</si>
  <si>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</si>
  <si>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</si>
  <si>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</si>
  <si>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</si>
  <si>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</si>
  <si>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</si>
  <si>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</si>
  <si>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</si>
  <si>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</si>
  <si>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</si>
  <si>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</si>
  <si>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</si>
  <si>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</si>
  <si>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</si>
  <si>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</si>
  <si>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</si>
  <si>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</si>
  <si>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</si>
  <si>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</si>
  <si>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</si>
  <si>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</si>
  <si>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</si>
  <si>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</si>
  <si>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</si>
  <si>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</si>
  <si>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</si>
  <si>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</si>
  <si>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</si>
  <si>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</si>
  <si>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</si>
  <si>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</si>
  <si>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</si>
  <si>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</si>
  <si>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</si>
  <si>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</si>
  <si>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</si>
  <si>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</si>
  <si>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</si>
  <si>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</si>
  <si>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</si>
  <si>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</si>
  <si>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</si>
  <si>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</si>
  <si>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</si>
  <si>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</si>
  <si>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</si>
  <si>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</si>
  <si>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</si>
  <si>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</si>
  <si>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</si>
  <si>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</si>
  <si>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</si>
  <si>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</si>
  <si>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</si>
  <si>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</si>
  <si>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</si>
  <si>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</si>
  <si>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</si>
  <si>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</si>
  <si>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</si>
  <si>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</si>
  <si>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</si>
  <si>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</si>
  <si>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</si>
  <si>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</si>
  <si>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</si>
  <si>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</si>
  <si>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</si>
  <si>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</si>
  <si>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</si>
  <si>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</si>
  <si>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</si>
  <si>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</si>
  <si>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</si>
  <si>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</si>
  <si>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</si>
  <si>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</si>
  <si>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</si>
  <si>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</si>
  <si>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</si>
  <si>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</si>
  <si>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</si>
  <si>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</si>
  <si>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</si>
  <si>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</si>
  <si>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</si>
  <si>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</si>
  <si>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</si>
  <si>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</si>
  <si>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</si>
  <si>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</si>
  <si>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</si>
  <si>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</si>
  <si>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</si>
  <si>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</si>
  <si>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</si>
  <si>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</si>
  <si>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</si>
  <si>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</si>
  <si>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</si>
  <si>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</si>
  <si>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</si>
  <si>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</si>
  <si>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</si>
  <si>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</si>
  <si>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</si>
  <si>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</si>
  <si>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</si>
  <si>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</si>
  <si>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</si>
  <si>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</si>
  <si>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</si>
  <si>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</si>
  <si>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</si>
  <si>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</si>
  <si>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</si>
  <si>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</si>
  <si>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</si>
  <si>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</si>
  <si>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</si>
  <si>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</si>
  <si>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</si>
  <si>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</si>
  <si>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</si>
  <si>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</si>
  <si>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</si>
  <si>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</si>
  <si>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</si>
  <si>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</si>
  <si>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</si>
  <si>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</si>
  <si>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</si>
  <si>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</si>
  <si>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</si>
  <si>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</si>
  <si>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</si>
  <si>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</si>
  <si>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</si>
  <si>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</si>
  <si>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</si>
  <si>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</si>
  <si>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</si>
  <si>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</si>
  <si>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</si>
  <si>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</si>
  <si>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</si>
  <si>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</si>
  <si>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</si>
  <si>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</si>
  <si>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</si>
  <si>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</si>
  <si>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</si>
  <si>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</si>
  <si>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</si>
  <si>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</si>
  <si>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</si>
  <si>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</si>
  <si>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</si>
  <si>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</si>
  <si>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</si>
  <si>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</si>
  <si>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</si>
  <si>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</si>
  <si>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</si>
  <si>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</si>
  <si>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</si>
  <si>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</si>
  <si>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</si>
  <si>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</si>
  <si>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</si>
  <si>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</si>
  <si>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</si>
  <si>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</si>
  <si>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</si>
  <si>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</si>
  <si>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</si>
  <si>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</si>
  <si>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</si>
  <si>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</si>
  <si>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</si>
  <si>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</si>
  <si>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</si>
  <si>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</si>
  <si>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</si>
  <si>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</si>
  <si>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</si>
  <si>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</si>
  <si>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</si>
  <si>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</si>
  <si>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</si>
  <si>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</si>
  <si>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</si>
  <si>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</si>
  <si>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</si>
  <si>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</si>
  <si>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</si>
  <si>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</si>
  <si>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</si>
  <si>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</si>
  <si>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</si>
  <si>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</si>
  <si>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</si>
  <si>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</si>
  <si>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</si>
  <si>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</si>
  <si>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</si>
  <si>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</si>
  <si>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</si>
  <si>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</si>
  <si>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</si>
  <si>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</si>
  <si>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</si>
  <si>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</si>
  <si>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</si>
  <si>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</si>
  <si>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</si>
  <si>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</si>
  <si>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</si>
  <si>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</si>
  <si>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</si>
  <si>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</si>
  <si>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</si>
  <si>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</si>
  <si>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</si>
  <si>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</si>
  <si>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</si>
  <si>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</si>
  <si>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</si>
  <si>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</si>
  <si>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</si>
  <si>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</si>
  <si>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</si>
  <si>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</si>
  <si>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</si>
  <si>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</si>
  <si>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</si>
  <si>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</si>
  <si>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</si>
  <si>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</si>
  <si>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</si>
  <si>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</si>
  <si>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</si>
  <si>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</si>
  <si>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</si>
  <si>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</si>
  <si>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</si>
  <si>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</si>
  <si>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</si>
  <si>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</si>
  <si>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</si>
  <si>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</si>
  <si>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</si>
  <si>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</si>
  <si>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</si>
  <si>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</si>
  <si>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</si>
  <si>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</si>
  <si>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</si>
  <si>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</si>
  <si>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</si>
  <si>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</si>
  <si>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</si>
  <si>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</si>
  <si>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</si>
  <si>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</si>
  <si>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</si>
  <si>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</si>
  <si>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</si>
  <si>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</si>
  <si>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</si>
  <si>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</si>
  <si>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</si>
  <si>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</si>
  <si>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</si>
  <si>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</si>
  <si>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</si>
  <si>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</si>
  <si>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</si>
  <si>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</si>
  <si>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</si>
  <si>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</si>
  <si>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</si>
  <si>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</si>
  <si>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</si>
  <si>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</si>
  <si>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</si>
  <si>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</si>
  <si>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</si>
  <si>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</si>
  <si>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</si>
  <si>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</si>
  <si>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</si>
  <si>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</si>
  <si>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</si>
  <si>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</si>
  <si>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</si>
  <si>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</si>
  <si>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</si>
  <si>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</si>
  <si>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</si>
  <si>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</si>
  <si>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</si>
  <si>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</si>
  <si>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</si>
  <si>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</si>
  <si>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</si>
  <si>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</si>
  <si>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</si>
  <si>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</si>
  <si>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</si>
  <si>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</si>
  <si>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</si>
  <si>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</si>
  <si>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</si>
  <si>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</si>
  <si>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</si>
  <si>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</si>
  <si>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</si>
  <si>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</si>
  <si>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</si>
  <si>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</si>
  <si>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</si>
  <si>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</si>
  <si>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</si>
  <si>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</si>
  <si>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</si>
  <si>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</si>
  <si>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</si>
  <si>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</si>
  <si>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</si>
  <si>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</si>
  <si>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</si>
  <si>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</si>
  <si>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</si>
  <si>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</si>
  <si>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</si>
  <si>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</si>
  <si>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</si>
  <si>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</si>
  <si>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</si>
  <si>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</si>
  <si>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</si>
  <si>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</si>
  <si>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</si>
  <si>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</si>
  <si>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</si>
  <si>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</si>
  <si>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</si>
  <si>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</si>
  <si>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</si>
  <si>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</si>
  <si>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</si>
  <si>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</si>
  <si>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</si>
  <si>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</si>
  <si>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</si>
  <si>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</si>
  <si>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</si>
  <si>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</si>
  <si>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</si>
  <si>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</si>
  <si>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</si>
  <si>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</si>
  <si>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</si>
  <si>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</si>
  <si>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</si>
  <si>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</si>
  <si>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</si>
  <si>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</si>
  <si>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</si>
  <si>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</si>
  <si>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</si>
  <si>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</si>
  <si>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</si>
  <si>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</si>
  <si>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</si>
  <si>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</si>
  <si>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</si>
  <si>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</si>
  <si>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</si>
  <si>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</si>
  <si>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</si>
  <si>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</si>
  <si>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</si>
  <si>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</si>
  <si>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</si>
  <si>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</si>
  <si>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</si>
  <si>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</si>
  <si>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</si>
  <si>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</si>
  <si>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</si>
  <si>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</si>
  <si>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</si>
  <si>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</si>
  <si>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</si>
  <si>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</si>
  <si>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</si>
  <si>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</si>
  <si>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</si>
  <si>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</si>
  <si>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</si>
  <si>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</si>
  <si>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</si>
  <si>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</si>
  <si>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</si>
  <si>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</si>
  <si>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</si>
  <si>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</si>
  <si>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</si>
  <si>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</si>
  <si>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</si>
  <si>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</si>
  <si>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</si>
  <si>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</si>
  <si>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</si>
  <si>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</si>
  <si>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</si>
  <si>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</si>
  <si>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</si>
  <si>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</si>
  <si>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</si>
  <si>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</si>
  <si>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</si>
  <si>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</si>
  <si>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</si>
  <si>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</si>
  <si>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</si>
  <si>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</si>
  <si>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</si>
  <si>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</si>
  <si>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</si>
  <si>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</si>
  <si>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</si>
  <si>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</si>
  <si>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</si>
  <si>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</si>
  <si>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</si>
  <si>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</si>
  <si>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</si>
  <si>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</si>
  <si>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</si>
  <si>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</si>
  <si>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</si>
  <si>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</si>
  <si>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</si>
  <si>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</si>
  <si>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</si>
  <si>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</si>
  <si>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</si>
  <si>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</si>
  <si>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</si>
  <si>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</si>
  <si>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</si>
  <si>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</si>
  <si>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</si>
  <si>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</si>
  <si>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</si>
  <si>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</si>
  <si>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</si>
  <si>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</si>
  <si>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</si>
  <si>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</si>
  <si>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</si>
  <si>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</si>
  <si>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</si>
  <si>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</si>
  <si>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</si>
  <si>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</si>
  <si>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</si>
  <si>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</si>
  <si>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</si>
  <si>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</si>
  <si>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</si>
  <si>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</si>
  <si>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</si>
  <si>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</si>
  <si>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</si>
  <si>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</si>
  <si>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</si>
  <si>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</si>
  <si>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</si>
  <si>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</si>
  <si>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</si>
  <si>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</si>
  <si>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</si>
  <si>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</si>
  <si>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</si>
  <si>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</si>
  <si>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</si>
  <si>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</si>
  <si>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</si>
  <si>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</si>
  <si>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</si>
  <si>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</si>
  <si>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</si>
  <si>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</si>
  <si>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</si>
  <si>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</si>
  <si>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</si>
  <si>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</si>
  <si>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</si>
  <si>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</si>
  <si>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</si>
  <si>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</si>
  <si>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</si>
  <si>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</si>
  <si>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</si>
  <si>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</si>
  <si>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</si>
  <si>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</si>
  <si>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</si>
  <si>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</si>
  <si>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</si>
  <si>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</si>
  <si>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</si>
  <si>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</si>
  <si>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</si>
  <si>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</si>
  <si>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</si>
  <si>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</si>
  <si>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</si>
  <si>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</si>
  <si>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</si>
  <si>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</si>
  <si>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</si>
  <si>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</si>
  <si>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</si>
  <si>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</si>
  <si>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</si>
  <si>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</si>
  <si>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</si>
  <si>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</si>
  <si>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</si>
  <si>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</si>
  <si>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</si>
  <si>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</si>
  <si>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</si>
  <si>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</si>
  <si>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</si>
  <si>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</si>
  <si>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</si>
  <si>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</si>
  <si>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</si>
  <si>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</si>
  <si>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</si>
  <si>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</si>
  <si>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</si>
  <si>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</si>
  <si>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</si>
  <si>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</si>
  <si>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</si>
  <si>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</si>
  <si>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</si>
  <si>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</si>
  <si>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</si>
  <si>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</si>
  <si>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</si>
  <si>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</si>
  <si>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</si>
  <si>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</si>
  <si>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</si>
  <si>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</si>
  <si>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</si>
  <si>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</si>
  <si>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</si>
  <si>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</si>
  <si>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</si>
  <si>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</si>
  <si>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</si>
  <si>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</si>
  <si>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</si>
  <si>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</si>
  <si>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</si>
  <si>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</si>
  <si>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</si>
  <si>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</si>
  <si>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</si>
  <si>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</si>
  <si>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</si>
  <si>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</si>
  <si>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</si>
  <si>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</si>
  <si>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</si>
  <si>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</si>
  <si>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</si>
  <si>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</si>
  <si>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</si>
  <si>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</si>
  <si>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</si>
  <si>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</si>
  <si>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</si>
  <si>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</si>
  <si>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</si>
  <si>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</si>
  <si>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</si>
  <si>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</si>
  <si>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</si>
  <si>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</si>
  <si>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</si>
  <si>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</si>
  <si>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</si>
  <si>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</si>
  <si>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</si>
  <si>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</si>
  <si>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</si>
  <si>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</si>
  <si>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</si>
  <si>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</si>
  <si>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</si>
  <si>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</si>
  <si>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</si>
  <si>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</si>
  <si>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</si>
  <si>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</si>
  <si>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</si>
  <si>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</si>
  <si>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</si>
  <si>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</si>
  <si>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</si>
  <si>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</si>
  <si>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</si>
  <si>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</si>
  <si>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</si>
  <si>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</si>
  <si>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</si>
  <si>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</si>
  <si>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</si>
  <si>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</si>
  <si>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</si>
  <si>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</si>
  <si>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</si>
  <si>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</si>
  <si>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</si>
  <si>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</si>
  <si>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</si>
  <si>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</si>
  <si>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</si>
  <si>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</si>
  <si>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</si>
  <si>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</si>
  <si>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</si>
  <si>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</si>
  <si>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</si>
  <si>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</si>
  <si>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</si>
  <si>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</si>
  <si>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</si>
  <si>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</si>
  <si>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</si>
  <si>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</si>
  <si>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</si>
  <si>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</si>
  <si>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</si>
  <si>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</si>
  <si>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</si>
  <si>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</si>
  <si>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</si>
  <si>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</si>
  <si>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</si>
  <si>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</si>
  <si>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</si>
  <si>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</si>
  <si>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</si>
  <si>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</si>
  <si>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</si>
  <si>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</si>
  <si>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</si>
  <si>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</si>
  <si>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</si>
  <si>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</si>
  <si>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</si>
  <si>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</si>
  <si>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</si>
  <si>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</si>
  <si>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</si>
  <si>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</si>
  <si>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</si>
  <si>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</si>
  <si>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</si>
  <si>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</si>
  <si>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</si>
  <si>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</si>
  <si>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</si>
  <si>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</si>
  <si>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</si>
  <si>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</si>
  <si>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</si>
  <si>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</si>
  <si>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</si>
  <si>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</si>
  <si>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</si>
  <si>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</si>
  <si>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</si>
  <si>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</si>
  <si>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</si>
  <si>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</si>
  <si>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</si>
  <si>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</si>
  <si>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</si>
  <si>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</si>
  <si>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</si>
  <si>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</si>
  <si>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</si>
  <si>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</si>
  <si>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</si>
  <si>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</si>
  <si>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</si>
  <si>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</si>
  <si>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</si>
  <si>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</si>
  <si>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</si>
  <si>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</si>
  <si>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</si>
  <si>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</si>
  <si>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</si>
  <si>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</si>
  <si>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</si>
  <si>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</si>
  <si>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</si>
  <si>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</si>
  <si>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</si>
  <si>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</si>
  <si>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</si>
  <si>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</si>
  <si>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</si>
  <si>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</si>
  <si>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</si>
  <si>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</si>
  <si>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</si>
  <si>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</si>
  <si>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</si>
  <si>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</si>
  <si>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</si>
  <si>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</si>
  <si>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</si>
  <si>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</si>
  <si>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</si>
  <si>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</si>
  <si>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</si>
  <si>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</si>
  <si>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</si>
  <si>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</si>
  <si>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</si>
  <si>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</si>
  <si>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</si>
  <si>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</si>
  <si>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</si>
  <si>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</si>
  <si>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</si>
  <si>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</si>
  <si>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</si>
  <si>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</si>
  <si>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</si>
  <si>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</si>
  <si>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</si>
  <si>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</si>
  <si>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</si>
  <si>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</si>
  <si>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</si>
  <si>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</si>
  <si>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</si>
  <si>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</si>
  <si>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</si>
  <si>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</si>
  <si>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</si>
  <si>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</si>
  <si>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</si>
  <si>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</si>
  <si>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</si>
  <si>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</si>
  <si>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</si>
  <si>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</si>
  <si>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</si>
  <si>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</si>
  <si>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</si>
  <si>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</si>
  <si>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</si>
  <si>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</si>
  <si>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</si>
  <si>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</si>
  <si>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</si>
  <si>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</si>
  <si>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</si>
  <si>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</si>
  <si>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</si>
  <si>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</si>
  <si>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</si>
  <si>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</si>
  <si>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</si>
  <si>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</si>
  <si>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</si>
  <si>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</si>
  <si>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</si>
  <si>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</si>
  <si>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</si>
  <si>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</si>
  <si>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</si>
  <si>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</si>
  <si>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</si>
  <si>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</si>
  <si>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</si>
  <si>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</si>
  <si>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</si>
  <si>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</si>
  <si>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</si>
  <si>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</si>
  <si>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</si>
  <si>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</si>
  <si>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</si>
  <si>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</si>
  <si>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</si>
  <si>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</si>
  <si>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</si>
  <si>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</si>
  <si>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</si>
  <si>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</si>
  <si>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</si>
  <si>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</si>
  <si>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</si>
  <si>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</si>
  <si>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</si>
  <si>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</si>
  <si>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</si>
  <si>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</si>
  <si>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</si>
  <si>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</si>
  <si>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</si>
  <si>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</si>
  <si>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</si>
  <si>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</si>
  <si>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</si>
  <si>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</si>
  <si>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</si>
  <si>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</si>
  <si>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</si>
  <si>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</si>
  <si>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</si>
  <si>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</si>
  <si>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</si>
  <si>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</si>
  <si>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</si>
  <si>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</si>
  <si>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</si>
  <si>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</si>
  <si>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</si>
  <si>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</si>
  <si>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</si>
  <si>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</si>
  <si>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</si>
  <si>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</si>
  <si>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</si>
  <si>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</si>
  <si>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</si>
  <si>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</si>
  <si>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</si>
  <si>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</si>
  <si>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</si>
  <si>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</si>
  <si>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</si>
  <si>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</si>
  <si>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</si>
  <si>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</si>
  <si>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</si>
  <si>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</si>
  <si>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</si>
  <si>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</si>
  <si>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</si>
  <si>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</si>
  <si>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</si>
  <si>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</si>
  <si>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</si>
  <si>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</si>
  <si>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</si>
  <si>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</si>
  <si>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</si>
  <si>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</si>
  <si>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</si>
  <si>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</si>
  <si>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</si>
  <si>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</si>
  <si>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</si>
  <si>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</si>
  <si>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</si>
  <si>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</si>
  <si>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</si>
  <si>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</si>
  <si>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</si>
  <si>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</si>
  <si>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</si>
  <si>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</si>
  <si>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</si>
  <si>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</si>
  <si>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</si>
  <si>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</si>
  <si>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</si>
  <si>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</si>
  <si>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</si>
  <si>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</si>
  <si>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</si>
  <si>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</si>
  <si>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</si>
  <si>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</si>
  <si>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</si>
  <si>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</si>
  <si>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</si>
  <si>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</si>
  <si>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</si>
  <si>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</si>
  <si>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</si>
  <si>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</si>
  <si>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</si>
  <si>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</si>
  <si>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</si>
  <si>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</si>
  <si>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</si>
  <si>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</si>
  <si>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</si>
  <si>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</si>
  <si>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</si>
  <si>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</si>
  <si>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</si>
  <si>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</si>
  <si>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</si>
  <si>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</si>
  <si>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</si>
  <si>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</si>
  <si>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</si>
  <si>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</si>
  <si>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</si>
  <si>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</si>
  <si>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</si>
  <si>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</si>
  <si>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</si>
  <si>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</si>
  <si>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</si>
  <si>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</si>
  <si>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</si>
  <si>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</si>
  <si>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</si>
  <si>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</si>
  <si>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</si>
  <si>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</si>
  <si>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</si>
  <si>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</si>
  <si>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</si>
  <si>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</si>
  <si>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</si>
  <si>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</si>
  <si>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</si>
  <si>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</si>
  <si>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</si>
  <si>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</si>
  <si>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</si>
  <si>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</si>
  <si>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</si>
  <si>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</si>
  <si>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</si>
  <si>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</si>
  <si>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</si>
  <si>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</si>
  <si>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</si>
  <si>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</si>
  <si>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</si>
  <si>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</si>
  <si>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</si>
  <si>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</si>
  <si>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</si>
  <si>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</si>
  <si>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</si>
  <si>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</si>
  <si>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</si>
  <si>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</si>
  <si>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</si>
  <si>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</si>
  <si>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</si>
  <si>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</si>
  <si>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</si>
  <si>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</si>
  <si>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</si>
  <si>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</si>
  <si>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</si>
  <si>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</si>
  <si>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</si>
  <si>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</si>
  <si>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</si>
  <si>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</si>
  <si>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</si>
  <si>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</si>
  <si>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</si>
  <si>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</si>
  <si>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</si>
  <si>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</si>
  <si>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</si>
  <si>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</si>
  <si>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</si>
  <si>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</si>
  <si>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</si>
  <si>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</si>
  <si>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</si>
  <si>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</si>
  <si>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</si>
  <si>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</si>
  <si>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</si>
  <si>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</si>
  <si>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</si>
  <si>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</si>
  <si>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</si>
  <si>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</si>
  <si>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</si>
  <si>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</si>
  <si>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</si>
  <si>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</si>
  <si>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</si>
  <si>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</si>
  <si>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</si>
  <si>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</si>
  <si>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</si>
  <si>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</si>
  <si>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</si>
  <si>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</si>
  <si>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</si>
  <si>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</si>
  <si>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</si>
  <si>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</si>
  <si>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</si>
  <si>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</si>
  <si>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</si>
  <si>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</si>
  <si>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</si>
  <si>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</si>
  <si>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</si>
  <si>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</si>
  <si>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</si>
  <si>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</si>
  <si>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</si>
  <si>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</si>
  <si>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</si>
  <si>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</si>
  <si>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</si>
  <si>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</si>
  <si>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</si>
  <si>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</si>
  <si>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</si>
  <si>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</si>
  <si>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</si>
  <si>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</si>
  <si>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</si>
  <si>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</si>
  <si>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</si>
  <si>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</si>
  <si>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</si>
  <si>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</si>
  <si>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</si>
  <si>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</si>
  <si>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</si>
  <si>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</si>
  <si>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</si>
  <si>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</si>
  <si>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</si>
  <si>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</si>
  <si>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</si>
  <si>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</si>
  <si>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</si>
  <si>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</si>
  <si>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</si>
  <si>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</si>
  <si>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</si>
  <si>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</si>
  <si>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</si>
  <si>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</si>
  <si>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</si>
  <si>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</si>
  <si>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</si>
  <si>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</si>
  <si>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</si>
  <si>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</si>
  <si>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</si>
  <si>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</si>
  <si>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</si>
  <si>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</si>
  <si>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</si>
  <si>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</si>
  <si>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</si>
  <si>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</si>
  <si>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</si>
  <si>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</si>
  <si>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</si>
  <si>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</si>
  <si>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</si>
  <si>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</si>
  <si>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</si>
  <si>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</si>
  <si>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</si>
  <si>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</si>
  <si>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</si>
  <si>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</si>
  <si>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</si>
  <si>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</si>
  <si>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</si>
  <si>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</si>
  <si>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</si>
  <si>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</si>
  <si>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</si>
  <si>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</si>
  <si>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</si>
  <si>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</si>
  <si>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</si>
  <si>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</si>
  <si>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</si>
  <si>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</si>
  <si>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</si>
  <si>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</si>
  <si>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</si>
  <si>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</si>
  <si>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</si>
  <si>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</si>
  <si>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</si>
  <si>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</si>
  <si>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</si>
  <si>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</si>
  <si>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</si>
  <si>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</si>
  <si>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</si>
  <si>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</si>
  <si>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</si>
  <si>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</si>
  <si>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</si>
  <si>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</si>
  <si>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</si>
  <si>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</si>
  <si>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</si>
  <si>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</si>
  <si>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</si>
  <si>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</si>
  <si>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</si>
  <si>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</si>
  <si>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</si>
  <si>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</si>
  <si>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</si>
  <si>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</si>
  <si>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</si>
  <si>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</si>
  <si>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</si>
  <si>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</si>
  <si>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</si>
  <si>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</si>
  <si>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</si>
  <si>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</si>
  <si>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</si>
  <si>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</si>
  <si>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</si>
  <si>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</si>
  <si>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</si>
  <si>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</si>
  <si>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</si>
  <si>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</si>
  <si>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</si>
  <si>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</si>
  <si>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</si>
  <si>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</si>
  <si>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</si>
  <si>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</si>
  <si>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</si>
  <si>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</si>
  <si>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</si>
  <si>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</si>
  <si>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</si>
  <si>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</si>
  <si>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</si>
  <si>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</si>
  <si>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</si>
  <si>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</si>
  <si>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</si>
  <si>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</si>
  <si>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</si>
  <si>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</si>
  <si>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</si>
  <si>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</si>
  <si>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</si>
  <si>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</si>
  <si>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</si>
  <si>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</si>
  <si>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</si>
  <si>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</si>
  <si>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</si>
  <si>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</si>
  <si>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</si>
  <si>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</si>
  <si>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</si>
  <si>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</si>
  <si>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</si>
  <si>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</si>
  <si>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</si>
  <si>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</si>
  <si>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</si>
  <si>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</si>
  <si>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</si>
  <si>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</si>
  <si>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</si>
  <si>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</si>
  <si>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</si>
  <si>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</si>
  <si>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</si>
  <si>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</si>
  <si>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</si>
  <si>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</si>
  <si>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</si>
  <si>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</si>
  <si>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</si>
  <si>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</si>
  <si>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</si>
  <si>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</si>
  <si>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</si>
  <si>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</si>
  <si>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</si>
  <si>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</si>
  <si>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</si>
  <si>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</si>
  <si>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</si>
  <si>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</si>
  <si>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</si>
  <si>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</si>
  <si>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</si>
  <si>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</si>
  <si>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</si>
  <si>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</si>
  <si>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</si>
  <si>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</si>
  <si>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</si>
  <si>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</si>
  <si>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</si>
  <si>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</si>
  <si>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</si>
  <si>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</si>
  <si>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</si>
  <si>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</si>
  <si>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</si>
  <si>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</si>
  <si>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</si>
  <si>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</si>
  <si>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</si>
  <si>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</si>
  <si>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</si>
  <si>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</si>
  <si>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</si>
  <si>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</si>
  <si>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</si>
  <si>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</si>
  <si>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</si>
  <si>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</si>
  <si>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</si>
  <si>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</si>
  <si>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</si>
  <si>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</si>
  <si>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</si>
  <si>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</si>
  <si>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</si>
  <si>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</si>
  <si>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</si>
  <si>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</si>
  <si>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</si>
  <si>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</si>
  <si>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</si>
  <si>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</si>
  <si>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</si>
  <si>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</si>
  <si>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</si>
  <si>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</si>
  <si>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</si>
  <si>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</si>
  <si>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</si>
  <si>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</si>
  <si>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</si>
  <si>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</si>
  <si>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</si>
  <si>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</si>
  <si>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</si>
  <si>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</si>
  <si>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</si>
  <si>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</si>
  <si>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</si>
  <si>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</si>
  <si>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</si>
  <si>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</si>
  <si>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</si>
  <si>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</si>
  <si>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</si>
  <si>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</si>
  <si>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</si>
  <si>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</si>
  <si>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</si>
  <si>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</si>
  <si>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</si>
  <si>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</si>
  <si>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</si>
  <si>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</si>
  <si>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</si>
  <si>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</si>
  <si>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</si>
  <si>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</si>
  <si>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</si>
  <si>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</si>
  <si>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</si>
  <si>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</si>
  <si>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</si>
  <si>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</si>
  <si>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</si>
  <si>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</si>
  <si>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</si>
  <si>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</si>
  <si>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</si>
  <si>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</si>
  <si>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</si>
  <si>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</si>
  <si>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</si>
  <si>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</si>
  <si>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</si>
  <si>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</si>
  <si>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</si>
  <si>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</si>
  <si>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</si>
  <si>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</si>
  <si>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</si>
  <si>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</si>
  <si>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</si>
  <si>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</si>
  <si>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</si>
  <si>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</si>
  <si>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</si>
  <si>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</si>
  <si>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</si>
  <si>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</si>
  <si>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</si>
  <si>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</si>
  <si>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</si>
  <si>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</si>
  <si>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</si>
  <si>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</si>
  <si>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</si>
  <si>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</si>
  <si>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</si>
  <si>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</si>
  <si>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</si>
  <si>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</si>
  <si>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</si>
  <si>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</si>
  <si>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</si>
  <si>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</si>
  <si>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</si>
  <si>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</si>
  <si>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</si>
  <si>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</si>
  <si>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</si>
  <si>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</si>
  <si>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</si>
  <si>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</si>
  <si>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</si>
  <si>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</si>
  <si>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</si>
  <si>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</si>
  <si>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</si>
  <si>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</si>
  <si>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</si>
  <si>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</si>
  <si>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</si>
  <si>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</si>
  <si>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</si>
  <si>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</si>
  <si>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</si>
  <si>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</si>
  <si>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</si>
  <si>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</si>
  <si>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</si>
  <si>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</si>
  <si>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</si>
  <si>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</si>
  <si>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</si>
  <si>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</si>
  <si>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</si>
  <si>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</si>
  <si>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</si>
  <si>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</si>
  <si>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</si>
  <si>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</si>
  <si>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</si>
  <si>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</si>
  <si>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</si>
  <si>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</si>
  <si>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</si>
  <si>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</si>
  <si>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</si>
  <si>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</si>
  <si>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</si>
  <si>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</si>
  <si>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</si>
  <si>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</si>
  <si>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</si>
  <si>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</si>
  <si>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</si>
  <si>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</si>
  <si>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</si>
  <si>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</si>
  <si>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</si>
  <si>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</si>
  <si>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</si>
  <si>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</si>
  <si>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</si>
  <si>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</si>
  <si>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</si>
  <si>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</si>
  <si>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</si>
  <si>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</si>
  <si>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</si>
  <si>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</si>
  <si>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</si>
  <si>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</si>
  <si>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</si>
  <si>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</si>
  <si>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</si>
  <si>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</si>
  <si>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</si>
  <si>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</si>
  <si>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</si>
  <si>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</si>
  <si>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</si>
  <si>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</si>
  <si>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</si>
  <si>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</si>
  <si>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</si>
  <si>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</si>
  <si>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</si>
  <si>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</si>
  <si>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</si>
  <si>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</si>
  <si>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</si>
  <si>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</si>
  <si>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</si>
  <si>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</si>
  <si>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</si>
  <si>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</si>
  <si>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</si>
  <si>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</si>
  <si>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</si>
  <si>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</si>
  <si>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</si>
  <si>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</si>
  <si>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</si>
  <si>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</si>
  <si>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</si>
  <si>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</si>
  <si>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</si>
  <si>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</si>
  <si>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</si>
  <si>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</si>
  <si>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</si>
  <si>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</si>
  <si>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</si>
  <si>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</si>
  <si>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</si>
  <si>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</si>
  <si>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</si>
  <si>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</si>
  <si>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</si>
  <si>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</si>
  <si>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</si>
  <si>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</si>
  <si>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</si>
  <si>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</si>
  <si>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</si>
  <si>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</si>
  <si>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</si>
  <si>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</si>
  <si>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</si>
  <si>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</si>
  <si>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</si>
  <si>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</si>
  <si>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</si>
  <si>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</si>
  <si>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</si>
  <si>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</si>
  <si>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</si>
  <si>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</si>
  <si>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</si>
  <si>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</si>
  <si>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</si>
  <si>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</si>
  <si>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</si>
  <si>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</si>
  <si>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</si>
  <si>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</si>
  <si>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</si>
  <si>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</si>
  <si>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</si>
  <si>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</si>
  <si>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</si>
  <si>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</si>
  <si>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</si>
  <si>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</si>
  <si>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</si>
  <si>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</si>
  <si>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</si>
  <si>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</si>
  <si>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</si>
  <si>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</si>
  <si>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</si>
  <si>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</si>
  <si>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</si>
  <si>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</si>
  <si>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</si>
  <si>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</si>
  <si>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</si>
  <si>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</si>
  <si>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</si>
  <si>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</si>
  <si>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</si>
  <si>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</si>
  <si>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</si>
  <si>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</si>
  <si>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</si>
  <si>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</si>
  <si>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</si>
  <si>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</si>
  <si>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</si>
  <si>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</si>
  <si>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</si>
  <si>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</si>
  <si>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</si>
  <si>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</si>
  <si>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</si>
  <si>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</si>
  <si>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</si>
  <si>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</si>
  <si>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</si>
  <si>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</si>
  <si>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</si>
  <si>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</si>
  <si>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</si>
  <si>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</si>
  <si>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</si>
  <si>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</si>
  <si>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</si>
  <si>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</si>
  <si>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</si>
  <si>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</si>
  <si>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</si>
  <si>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</si>
  <si>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</si>
  <si>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</si>
  <si>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</si>
  <si>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</si>
  <si>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</si>
  <si>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</si>
  <si>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</si>
  <si>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</si>
  <si>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</si>
  <si>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</si>
  <si>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</si>
  <si>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</si>
  <si>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</si>
  <si>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</si>
  <si>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</si>
  <si>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</si>
  <si>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</si>
  <si>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</si>
  <si>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</si>
  <si>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</si>
  <si>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</si>
  <si>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</si>
  <si>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</si>
  <si>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</si>
  <si>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</si>
  <si>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</si>
  <si>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</si>
  <si>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</si>
  <si>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</si>
  <si>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</si>
  <si>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</si>
  <si>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</si>
  <si>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</si>
  <si>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</si>
  <si>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</si>
  <si>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</si>
  <si>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</si>
  <si>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</si>
  <si>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</si>
  <si>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</si>
  <si>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</si>
  <si>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</si>
  <si>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</si>
  <si>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</si>
  <si>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</si>
  <si>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</si>
  <si>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</si>
  <si>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</si>
  <si>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</si>
  <si>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</si>
  <si>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</si>
  <si>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</si>
  <si>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</si>
  <si>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</si>
  <si>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</si>
  <si>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</si>
  <si>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</si>
  <si>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</si>
  <si>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</si>
  <si>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</si>
  <si>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</si>
  <si>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</si>
  <si>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</si>
  <si>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</si>
  <si>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</si>
  <si>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</si>
  <si>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</si>
  <si>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</si>
  <si>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</si>
  <si>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</si>
  <si>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</si>
  <si>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</si>
  <si>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</si>
  <si>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</si>
  <si>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</si>
  <si>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</si>
  <si>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</si>
  <si>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</si>
  <si>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</si>
  <si>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</si>
  <si>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</si>
  <si>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</si>
  <si>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</si>
  <si>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</si>
  <si>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</si>
  <si>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</si>
  <si>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</si>
  <si>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</si>
  <si>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</si>
  <si>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</si>
  <si>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</si>
  <si>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</si>
  <si>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</si>
  <si>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</si>
  <si>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</si>
  <si>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</si>
  <si>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</si>
  <si>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</si>
  <si>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</si>
  <si>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</si>
  <si>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</si>
  <si>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</si>
  <si>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</si>
  <si>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</si>
  <si>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</si>
  <si>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</si>
  <si>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</si>
  <si>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</si>
  <si>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</si>
  <si>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</si>
  <si>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</si>
  <si>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</si>
  <si>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</si>
  <si>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</si>
  <si>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</si>
  <si>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</si>
  <si>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</si>
  <si>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</si>
  <si>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</si>
  <si>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</si>
  <si>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</si>
  <si>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</si>
  <si>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</si>
  <si>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</si>
  <si>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</si>
  <si>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</si>
  <si>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</si>
  <si>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</si>
  <si>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</si>
  <si>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</si>
  <si>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</si>
  <si>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</si>
  <si>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</si>
  <si>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</si>
  <si>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</si>
  <si>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</si>
  <si>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</si>
  <si>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</si>
  <si>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</si>
  <si>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</si>
  <si>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</si>
  <si>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</si>
  <si>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</si>
  <si>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</si>
  <si>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</si>
  <si>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</si>
  <si>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</si>
  <si>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</si>
  <si>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</si>
  <si>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</si>
  <si>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</si>
  <si>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</si>
  <si>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</si>
  <si>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</si>
  <si>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</si>
  <si>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</si>
  <si>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</si>
  <si>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</si>
  <si>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</si>
  <si>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</si>
  <si>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</si>
  <si>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</si>
  <si>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</si>
  <si>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</si>
  <si>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</si>
  <si>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</si>
  <si>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</si>
  <si>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</si>
  <si>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</si>
  <si>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</si>
  <si>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</si>
  <si>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</si>
  <si>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</si>
  <si>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</si>
  <si>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</si>
  <si>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</si>
  <si>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</si>
  <si>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</si>
  <si>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</si>
  <si>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</si>
  <si>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</si>
  <si>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</si>
  <si>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</si>
  <si>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</si>
  <si>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</si>
  <si>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</si>
  <si>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</si>
  <si>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</si>
  <si>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</si>
  <si>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</si>
  <si>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</si>
  <si>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</si>
  <si>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</si>
  <si>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</si>
  <si>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</si>
  <si>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</si>
  <si>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</si>
  <si>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</si>
  <si>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</si>
  <si>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</si>
  <si>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</si>
  <si>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</si>
  <si>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</si>
  <si>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</si>
  <si>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</si>
  <si>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</si>
  <si>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</si>
  <si>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</si>
  <si>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</si>
  <si>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</si>
  <si>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</si>
  <si>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</si>
  <si>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</si>
  <si>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</si>
  <si>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</si>
  <si>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</si>
  <si>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</si>
  <si>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</si>
  <si>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</si>
  <si>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</si>
  <si>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</si>
  <si>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</si>
  <si>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</si>
  <si>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</si>
  <si>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</si>
  <si>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</si>
  <si>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</si>
  <si>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</si>
  <si>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</si>
  <si>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</si>
  <si>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</si>
  <si>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</si>
  <si>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</si>
  <si>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</si>
  <si>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</si>
  <si>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</si>
  <si>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</si>
  <si>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</si>
  <si>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</si>
  <si>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</si>
  <si>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</si>
  <si>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</si>
  <si>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</si>
  <si>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</si>
  <si>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</si>
  <si>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</si>
  <si>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</si>
  <si>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</si>
  <si>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</si>
  <si>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</si>
  <si>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</si>
  <si>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</si>
  <si>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</si>
  <si>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</si>
  <si>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</si>
  <si>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</si>
  <si>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</si>
  <si>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</si>
  <si>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</si>
  <si>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</si>
  <si>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</si>
  <si>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</si>
  <si>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</si>
  <si>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</si>
  <si>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</si>
  <si>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</si>
  <si>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</si>
  <si>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</si>
  <si>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</si>
  <si>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</si>
  <si>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</si>
  <si>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</si>
  <si>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</si>
  <si>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</si>
  <si>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</si>
  <si>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</si>
  <si>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</si>
  <si>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</si>
  <si>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</si>
  <si>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</si>
  <si>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</si>
  <si>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</si>
  <si>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</si>
  <si>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</si>
  <si>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</si>
  <si>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</si>
  <si>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</si>
  <si>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</si>
  <si>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</si>
  <si>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</si>
  <si>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</si>
  <si>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</si>
  <si>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</si>
  <si>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</si>
  <si>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</si>
  <si>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</si>
  <si>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</si>
  <si>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</si>
  <si>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</si>
  <si>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</si>
  <si>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</si>
  <si>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</si>
  <si>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</si>
  <si>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</si>
  <si>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</si>
  <si>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</si>
  <si>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</si>
  <si>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</si>
  <si>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</si>
  <si>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</si>
  <si>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</si>
  <si>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</si>
  <si>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</si>
  <si>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</si>
  <si>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</si>
  <si>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</si>
  <si>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</si>
  <si>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</si>
  <si>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</si>
  <si>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</si>
  <si>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</si>
  <si>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</si>
  <si>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</si>
  <si>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</si>
  <si>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</si>
  <si>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</si>
  <si>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</si>
  <si>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</si>
  <si>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</si>
  <si>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</si>
  <si>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</si>
  <si>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</si>
  <si>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</si>
  <si>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</si>
  <si>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</si>
  <si>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</si>
  <si>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</si>
  <si>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</si>
  <si>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</si>
  <si>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</si>
  <si>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</si>
  <si>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</si>
  <si>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</si>
  <si>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</si>
  <si>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</si>
  <si>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</si>
  <si>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</si>
  <si>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</si>
  <si>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</si>
  <si>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</si>
  <si>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</si>
  <si>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</si>
  <si>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</si>
  <si>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</si>
  <si>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</si>
  <si>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</si>
  <si>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</si>
  <si>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</si>
  <si>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</si>
  <si>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</si>
  <si>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</si>
  <si>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</si>
  <si>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</si>
  <si>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</si>
  <si>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</si>
  <si>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</si>
  <si>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</si>
  <si>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</si>
  <si>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</si>
  <si>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</si>
  <si>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</si>
  <si>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</si>
  <si>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</si>
  <si>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</si>
  <si>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</si>
  <si>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</si>
  <si>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</si>
  <si>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</si>
  <si>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</si>
  <si>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</si>
  <si>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</si>
  <si>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</si>
  <si>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</si>
  <si>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</si>
  <si>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</si>
  <si>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</si>
  <si>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</si>
  <si>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</si>
  <si>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</si>
  <si>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</si>
  <si>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</si>
  <si>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</si>
  <si>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</si>
  <si>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</si>
  <si>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</si>
  <si>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</si>
  <si>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</si>
  <si>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</si>
  <si>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</si>
  <si>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</si>
  <si>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</si>
  <si>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</si>
  <si>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</si>
  <si>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</si>
  <si>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</si>
  <si>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</si>
  <si>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</si>
  <si>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</si>
  <si>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</si>
  <si>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</si>
  <si>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</si>
  <si>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</si>
  <si>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</si>
  <si>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</si>
  <si>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</si>
  <si>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</si>
  <si>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</si>
  <si>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</si>
  <si>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</si>
  <si>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</si>
  <si>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</si>
  <si>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</si>
  <si>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</si>
  <si>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</si>
  <si>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</si>
  <si>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</si>
  <si>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</si>
  <si>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</si>
  <si>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</si>
  <si>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</si>
  <si>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</si>
  <si>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</si>
  <si>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</si>
  <si>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</si>
  <si>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</si>
  <si>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</si>
  <si>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</si>
  <si>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</si>
  <si>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</si>
  <si>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</si>
  <si>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</si>
  <si>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</si>
  <si>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</si>
  <si>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</si>
  <si>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</si>
  <si>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</si>
  <si>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</si>
  <si>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</si>
  <si>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</si>
  <si>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</si>
  <si>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</si>
  <si>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</si>
  <si>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</si>
  <si>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</si>
  <si>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</si>
  <si>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</si>
  <si>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</si>
  <si>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</si>
  <si>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</si>
  <si>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</si>
  <si>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</si>
  <si>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</si>
  <si>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</si>
  <si>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</si>
  <si>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</si>
  <si>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</si>
  <si>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</si>
  <si>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</si>
  <si>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</si>
  <si>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</si>
  <si>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</si>
  <si>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</si>
  <si>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</si>
  <si>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</si>
  <si>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</si>
  <si>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</si>
  <si>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</si>
  <si>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</si>
  <si>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</si>
  <si>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</si>
  <si>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</si>
  <si>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</si>
  <si>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</si>
  <si>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</si>
  <si>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</si>
  <si>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</si>
  <si>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</si>
  <si>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</si>
  <si>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</si>
  <si>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</si>
  <si>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</si>
  <si>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</si>
  <si>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</si>
  <si>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</si>
  <si>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</si>
  <si>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</si>
  <si>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</si>
  <si>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</si>
  <si>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</si>
  <si>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</si>
  <si>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</si>
  <si>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</si>
  <si>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</si>
  <si>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</si>
  <si>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</si>
  <si>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</si>
  <si>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</si>
  <si>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</si>
  <si>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</si>
  <si>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</si>
  <si>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</si>
  <si>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</si>
  <si>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</si>
  <si>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</si>
  <si>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</si>
  <si>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</si>
  <si>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</si>
  <si>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</si>
  <si>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</si>
  <si>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</si>
  <si>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</si>
  <si>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</si>
  <si>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</si>
  <si>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</si>
  <si>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</si>
  <si>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</si>
  <si>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</si>
  <si>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</si>
  <si>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</si>
  <si>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</si>
  <si>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</si>
  <si>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</si>
  <si>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</si>
  <si>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</si>
  <si>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</si>
  <si>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</si>
  <si>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</si>
  <si>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</si>
  <si>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</si>
  <si>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</si>
  <si>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</si>
  <si>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</si>
  <si>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</si>
  <si>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</si>
  <si>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</si>
  <si>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</si>
  <si>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</si>
  <si>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</si>
  <si>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</si>
  <si>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</si>
  <si>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</si>
  <si>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</si>
  <si>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</si>
  <si>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</si>
  <si>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</si>
  <si>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</si>
  <si>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</si>
  <si>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</si>
  <si>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</si>
  <si>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</si>
  <si>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</si>
  <si>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</si>
  <si>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</si>
  <si>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</si>
  <si>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</si>
  <si>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</si>
  <si>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</si>
  <si>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</si>
  <si>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</si>
  <si>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</si>
  <si>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</si>
  <si>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</si>
  <si>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</si>
  <si>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</si>
  <si>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</si>
  <si>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</si>
  <si>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</si>
  <si>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</si>
  <si>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</si>
  <si>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</si>
  <si>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</si>
  <si>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</si>
  <si>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</si>
  <si>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</si>
  <si>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</si>
  <si>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</si>
  <si>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</si>
  <si>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</si>
  <si>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</si>
  <si>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</si>
  <si>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</si>
  <si>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</si>
  <si>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</si>
  <si>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</si>
  <si>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</si>
  <si>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</si>
  <si>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</si>
  <si>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</si>
  <si>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</si>
  <si>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</si>
  <si>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</si>
  <si>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</si>
  <si>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</si>
  <si>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</si>
  <si>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</si>
  <si>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</si>
  <si>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</si>
  <si>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</si>
  <si>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</si>
  <si>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</si>
  <si>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</si>
  <si>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</si>
  <si>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</si>
  <si>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</si>
  <si>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</si>
  <si>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</si>
  <si>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</si>
  <si>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</si>
  <si>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</si>
  <si>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</si>
  <si>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</si>
  <si>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</si>
  <si>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</si>
  <si>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</si>
  <si>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</si>
  <si>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</si>
  <si>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</si>
  <si>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</si>
  <si>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</si>
  <si>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</si>
  <si>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</si>
  <si>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</si>
  <si>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</si>
  <si>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</si>
  <si>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</si>
  <si>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</si>
  <si>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</si>
  <si>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</si>
  <si>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</si>
  <si>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</si>
  <si>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</si>
  <si>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</si>
  <si>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</si>
  <si>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</si>
  <si>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</si>
  <si>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</si>
  <si>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</si>
  <si>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</si>
  <si>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</si>
  <si>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</si>
  <si>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</si>
  <si>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</si>
  <si>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</si>
  <si>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</si>
  <si>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</si>
  <si>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</si>
  <si>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</si>
  <si>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</si>
  <si>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</si>
  <si>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</si>
  <si>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</si>
  <si>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</si>
  <si>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</si>
  <si>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</si>
  <si>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</si>
  <si>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</si>
  <si>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</si>
  <si>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</si>
  <si>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</si>
  <si>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</si>
  <si>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</si>
  <si>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</si>
  <si>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</si>
  <si>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</si>
  <si>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</si>
  <si>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</si>
  <si>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</si>
  <si>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</si>
  <si>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</si>
  <si>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</si>
  <si>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</si>
  <si>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</si>
  <si>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</si>
  <si>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</si>
  <si>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</si>
  <si>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</si>
  <si>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</si>
  <si>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</si>
  <si>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</si>
  <si>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</si>
  <si>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</si>
  <si>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</si>
  <si>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</si>
  <si>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</si>
  <si>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</si>
  <si>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</si>
  <si>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</si>
  <si>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</si>
  <si>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</si>
  <si>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</si>
  <si>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</si>
  <si>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</si>
  <si>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</si>
  <si>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</si>
  <si>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</si>
  <si>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</si>
  <si>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</si>
  <si>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</si>
  <si>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</si>
  <si>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</si>
  <si>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</si>
  <si>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</si>
  <si>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</si>
  <si>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</si>
  <si>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</si>
  <si>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</si>
  <si>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</si>
  <si>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</si>
  <si>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</si>
  <si>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</si>
  <si>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</si>
  <si>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</si>
  <si>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</si>
  <si>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</si>
  <si>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</si>
  <si>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</si>
  <si>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</si>
  <si>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</si>
  <si>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</si>
  <si>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</si>
  <si>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</si>
  <si>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</si>
  <si>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</si>
  <si>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</si>
  <si>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</si>
  <si>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</si>
  <si>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</si>
  <si>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</si>
  <si>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</si>
  <si>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</si>
  <si>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</si>
  <si>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</si>
  <si>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</si>
  <si>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</si>
  <si>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</si>
  <si>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</si>
  <si>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</si>
  <si>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</si>
  <si>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</si>
  <si>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</si>
  <si>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</si>
  <si>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</si>
  <si>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</si>
  <si>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</si>
  <si>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</si>
  <si>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</si>
  <si>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</si>
  <si>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</si>
  <si>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</si>
  <si>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</si>
  <si>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</si>
  <si>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</si>
  <si>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</si>
  <si>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</si>
  <si>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</si>
  <si>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</si>
  <si>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</si>
  <si>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</si>
  <si>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</si>
  <si>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</si>
  <si>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</si>
  <si>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</si>
  <si>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</si>
  <si>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</si>
  <si>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</si>
  <si>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</si>
  <si>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</si>
  <si>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</si>
  <si>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</si>
  <si>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</si>
  <si>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</si>
  <si>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</si>
  <si>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</si>
  <si>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</si>
  <si>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</si>
  <si>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</si>
  <si>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</si>
  <si>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</si>
  <si>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</si>
  <si>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</si>
  <si>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</si>
  <si>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</si>
  <si>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</si>
  <si>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</si>
  <si>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</si>
  <si>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</si>
  <si>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</si>
  <si>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</si>
  <si>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</si>
  <si>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</si>
  <si>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</si>
  <si>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</si>
  <si>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</si>
  <si>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</si>
  <si>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</si>
  <si>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</si>
  <si>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</si>
  <si>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</si>
  <si>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</si>
  <si>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</si>
  <si>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</si>
  <si>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</si>
  <si>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</si>
  <si>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</si>
  <si>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</si>
  <si>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</si>
  <si>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</si>
  <si>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</si>
  <si>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</si>
  <si>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</si>
  <si>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</si>
  <si>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</si>
  <si>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</si>
  <si>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</si>
  <si>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</si>
  <si>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</si>
  <si>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</si>
  <si>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</si>
  <si>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</si>
  <si>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</si>
  <si>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</si>
  <si>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</si>
  <si>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</si>
  <si>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</si>
  <si>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</si>
  <si>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</si>
  <si>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</si>
  <si>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</si>
  <si>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</si>
  <si>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</si>
  <si>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</si>
  <si>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</si>
  <si>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</si>
  <si>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</si>
  <si>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</si>
  <si>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</si>
  <si>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</si>
  <si>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</si>
  <si>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</si>
  <si>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</si>
  <si>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</si>
  <si>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</si>
  <si>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</si>
  <si>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</si>
  <si>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</si>
  <si>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</si>
  <si>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</si>
  <si>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</si>
  <si>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</si>
  <si>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</si>
  <si>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</si>
  <si>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</si>
  <si>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</si>
  <si>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</si>
  <si>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</si>
  <si>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</si>
  <si>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</si>
  <si>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</si>
  <si>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</si>
  <si>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</si>
  <si>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</si>
  <si>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</si>
  <si>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</si>
  <si>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</si>
  <si>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</si>
  <si>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</si>
  <si>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</si>
  <si>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</si>
  <si>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</si>
  <si>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</si>
  <si>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</si>
  <si>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</si>
  <si>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</si>
  <si>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</si>
  <si>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</si>
  <si>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</si>
  <si>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</si>
  <si>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</si>
  <si>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</si>
  <si>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</si>
  <si>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</si>
  <si>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</si>
  <si>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</si>
  <si>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</si>
  <si>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</si>
  <si>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</si>
  <si>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</si>
  <si>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</si>
  <si>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</si>
  <si>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</si>
  <si>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</si>
  <si>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</si>
  <si>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</si>
  <si>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</si>
  <si>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</si>
  <si>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</si>
  <si>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</si>
  <si>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</si>
  <si>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</si>
  <si>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</si>
  <si>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</si>
  <si>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</si>
  <si>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</si>
  <si>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</si>
  <si>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</si>
  <si>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</si>
  <si>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</si>
  <si>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</si>
  <si>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</si>
  <si>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</si>
  <si>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</si>
  <si>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</si>
  <si>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</si>
  <si>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</si>
  <si>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</si>
  <si>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</si>
  <si>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</si>
  <si>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</si>
  <si>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</si>
  <si>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</si>
  <si>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</si>
  <si>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</si>
  <si>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</si>
  <si>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</si>
  <si>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</si>
  <si>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</si>
  <si>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</si>
  <si>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</si>
  <si>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</si>
  <si>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</si>
  <si>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</si>
  <si>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</si>
  <si>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</si>
  <si>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</si>
  <si>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</si>
  <si>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</si>
  <si>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</si>
  <si>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</si>
  <si>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</si>
  <si>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</si>
  <si>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</si>
  <si>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</si>
  <si>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</si>
  <si>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</si>
  <si>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</si>
  <si>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</si>
  <si>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</si>
  <si>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</si>
  <si>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</si>
  <si>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</si>
  <si>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</si>
  <si>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</si>
  <si>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</si>
  <si>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</si>
  <si>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</si>
  <si>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</si>
  <si>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</si>
  <si>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</si>
  <si>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</si>
  <si>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</si>
  <si>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</si>
  <si>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</si>
  <si>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</si>
  <si>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</si>
  <si>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</si>
  <si>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</si>
  <si>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</si>
  <si>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</si>
  <si>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</si>
  <si>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</si>
  <si>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</si>
  <si>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</si>
  <si>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</si>
  <si>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</si>
  <si>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</si>
  <si>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</si>
  <si>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</si>
  <si>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</si>
  <si>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</si>
  <si>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</si>
  <si>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</si>
  <si>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</si>
  <si>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</si>
  <si>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</si>
  <si>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</si>
  <si>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</si>
  <si>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</si>
  <si>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</si>
  <si>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</si>
  <si>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</si>
  <si>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</si>
  <si>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</si>
  <si>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</si>
  <si>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</si>
  <si>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</si>
  <si>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</si>
  <si>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</si>
  <si>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</si>
  <si>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</si>
  <si>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</si>
  <si>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</si>
  <si>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</si>
  <si>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</si>
  <si>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</si>
  <si>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</si>
  <si>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</si>
  <si>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</si>
  <si>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</si>
  <si>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</si>
  <si>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</si>
  <si>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</si>
  <si>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</si>
  <si>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</si>
  <si>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</si>
  <si>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</si>
  <si>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</si>
  <si>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</si>
  <si>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</si>
  <si>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</si>
  <si>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</si>
  <si>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</si>
  <si>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</si>
  <si>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</si>
  <si>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</si>
  <si>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</si>
  <si>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</si>
  <si>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</si>
  <si>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</si>
  <si>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</si>
  <si>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</si>
  <si>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</si>
  <si>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</si>
  <si>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</si>
  <si>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</si>
  <si>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</si>
  <si>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</si>
  <si>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</si>
  <si>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</si>
  <si>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</si>
  <si>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</si>
  <si>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</si>
  <si>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</si>
  <si>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</si>
  <si>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</si>
  <si>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</si>
  <si>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</si>
  <si>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</si>
  <si>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</si>
  <si>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</si>
  <si>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</si>
  <si>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</si>
  <si>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</si>
  <si>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</si>
  <si>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</si>
  <si>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</si>
  <si>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</si>
  <si>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</si>
  <si>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</si>
  <si>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</si>
  <si>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</si>
  <si>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</si>
  <si>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</si>
  <si>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</si>
  <si>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</si>
  <si>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</si>
  <si>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</si>
  <si>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</si>
  <si>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</si>
  <si>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</si>
  <si>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</si>
  <si>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</si>
  <si>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</si>
  <si>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</si>
  <si>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</si>
  <si>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</si>
  <si>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</si>
  <si>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</si>
  <si>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</si>
  <si>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</si>
  <si>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</si>
  <si>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</si>
  <si>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</si>
  <si>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</si>
  <si>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</si>
  <si>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</si>
  <si>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</si>
  <si>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</si>
  <si>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</si>
  <si>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</si>
  <si>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</si>
  <si>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</si>
  <si>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</si>
  <si>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</si>
  <si>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</si>
  <si>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</si>
  <si>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</si>
  <si>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</si>
  <si>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</si>
  <si>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</si>
  <si>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</si>
  <si>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</si>
  <si>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</si>
  <si>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</si>
  <si>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</si>
  <si>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</si>
  <si>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</si>
  <si>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</si>
  <si>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</si>
  <si>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</si>
  <si>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</si>
  <si>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</si>
  <si>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</si>
  <si>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</si>
  <si>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</si>
  <si>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</si>
  <si>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</si>
  <si>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</si>
  <si>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</si>
  <si>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</si>
  <si>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</si>
  <si>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</si>
  <si>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</si>
  <si>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</si>
  <si>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</si>
  <si>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</si>
  <si>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</si>
  <si>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</si>
  <si>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</si>
  <si>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</si>
  <si>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</si>
  <si>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</si>
  <si>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</si>
  <si>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</si>
  <si>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</si>
  <si>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</si>
  <si>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</si>
  <si>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</si>
  <si>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</si>
  <si>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</si>
  <si>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</si>
  <si>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</si>
  <si>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</si>
  <si>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</si>
  <si>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</si>
  <si>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</si>
  <si>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</si>
  <si>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</si>
  <si>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</si>
  <si>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</si>
  <si>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</si>
  <si>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</si>
  <si>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</si>
  <si>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</si>
  <si>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</si>
  <si>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</si>
  <si>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</si>
  <si>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</si>
  <si>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</si>
  <si>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</si>
  <si>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</si>
  <si>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</si>
  <si>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</si>
  <si>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</si>
  <si>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</si>
  <si>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</si>
  <si>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</si>
  <si>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</si>
  <si>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</si>
  <si>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</si>
  <si>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</si>
  <si>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</si>
  <si>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</si>
  <si>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</si>
  <si>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</si>
  <si>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</si>
  <si>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</si>
  <si>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</si>
  <si>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</si>
  <si>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</si>
  <si>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</si>
  <si>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</si>
  <si>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</si>
  <si>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</si>
  <si>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</si>
  <si>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</si>
  <si>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</si>
  <si>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</si>
  <si>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</si>
  <si>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</si>
  <si>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</si>
  <si>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</si>
  <si>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</si>
  <si>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</si>
  <si>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</si>
  <si>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</si>
  <si>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</si>
  <si>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</si>
  <si>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</si>
  <si>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</si>
  <si>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</si>
  <si>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</si>
  <si>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</si>
  <si>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</si>
  <si>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</si>
  <si>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</si>
  <si>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</si>
  <si>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</si>
  <si>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</si>
  <si>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</si>
  <si>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</si>
  <si>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</si>
  <si>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</si>
  <si>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</si>
  <si>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</si>
  <si>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</si>
  <si>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</si>
  <si>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</si>
  <si>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</si>
  <si>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</si>
  <si>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</si>
  <si>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</si>
  <si>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</si>
  <si>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</si>
  <si>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</si>
  <si>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</si>
  <si>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</si>
  <si>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</si>
  <si>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</si>
  <si>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</si>
  <si>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</si>
  <si>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</si>
  <si>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</si>
  <si>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</si>
  <si>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</si>
  <si>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</si>
  <si>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</si>
  <si>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</si>
  <si>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</si>
  <si>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</si>
  <si>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</si>
  <si>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</si>
  <si>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</si>
  <si>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</si>
  <si>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</si>
  <si>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</si>
  <si>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</si>
  <si>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</si>
  <si>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</si>
  <si>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</si>
  <si>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</si>
  <si>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</si>
  <si>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</si>
  <si>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</si>
  <si>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</si>
  <si>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</si>
  <si>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</si>
  <si>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</si>
  <si>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</si>
  <si>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</si>
  <si>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</si>
  <si>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</si>
  <si>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</si>
  <si>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</si>
  <si>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</si>
  <si>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</si>
  <si>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</si>
  <si>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</si>
  <si>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</si>
  <si>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</si>
  <si>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</si>
  <si>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</si>
  <si>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</si>
  <si>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</si>
  <si>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</si>
  <si>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</si>
  <si>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</si>
  <si>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</si>
  <si>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</si>
  <si>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</si>
  <si>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</si>
  <si>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</si>
  <si>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</si>
  <si>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</si>
  <si>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</si>
  <si>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</si>
  <si>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</si>
  <si>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</si>
  <si>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</si>
  <si>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</si>
  <si>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</si>
  <si>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</si>
  <si>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</si>
  <si>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</si>
  <si>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</si>
  <si>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</si>
  <si>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</si>
  <si>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</si>
  <si>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</si>
  <si>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</si>
  <si>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</si>
  <si>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</si>
  <si>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</si>
  <si>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</si>
  <si>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</si>
  <si>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</si>
  <si>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</si>
  <si>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</si>
  <si>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</si>
  <si>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</si>
  <si>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</si>
  <si>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</si>
  <si>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</si>
  <si>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</si>
  <si>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</si>
  <si>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</si>
  <si>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</si>
  <si>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</si>
  <si>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</si>
  <si>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</si>
  <si>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</si>
  <si>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</si>
  <si>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</si>
  <si>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</si>
  <si>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</si>
  <si>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</si>
  <si>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</si>
  <si>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</si>
  <si>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</si>
  <si>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</si>
  <si>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</si>
  <si>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</si>
  <si>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</si>
  <si>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</si>
  <si>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</si>
  <si>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</si>
  <si>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</si>
  <si>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</si>
  <si>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</si>
  <si>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</si>
  <si>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</si>
  <si>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</si>
  <si>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</si>
  <si>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</si>
  <si>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</si>
  <si>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</si>
  <si>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</si>
  <si>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</si>
  <si>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</si>
  <si>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</si>
  <si>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</si>
  <si>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</si>
  <si>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</si>
  <si>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</si>
  <si>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</si>
  <si>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</si>
  <si>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</si>
  <si>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</si>
  <si>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</si>
  <si>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</si>
  <si>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</si>
  <si>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</si>
  <si>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</si>
  <si>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</si>
  <si>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</si>
  <si>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</si>
  <si>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</si>
  <si>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</si>
  <si>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</si>
  <si>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</si>
  <si>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</si>
  <si>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</si>
  <si>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</si>
  <si>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</si>
  <si>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</si>
  <si>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</si>
  <si>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</si>
  <si>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</si>
  <si>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</si>
  <si>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</si>
  <si>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</si>
  <si>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</si>
  <si>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</si>
  <si>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</si>
  <si>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</si>
  <si>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</si>
  <si>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</si>
  <si>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</si>
  <si>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</si>
  <si>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</si>
  <si>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</si>
  <si>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</si>
  <si>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</si>
  <si>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</si>
  <si>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</si>
  <si>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</si>
  <si>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</si>
  <si>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</si>
  <si>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</si>
  <si>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</si>
  <si>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</si>
  <si>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</si>
  <si>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</si>
  <si>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</si>
  <si>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</si>
  <si>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</si>
  <si>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</si>
  <si>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</si>
  <si>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</si>
  <si>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</si>
  <si>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</si>
  <si>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</si>
  <si>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</si>
  <si>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</si>
  <si>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</si>
  <si>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</si>
  <si>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</si>
  <si>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</si>
  <si>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</si>
  <si>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</si>
  <si>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</si>
  <si>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</si>
  <si>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</si>
  <si>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</si>
  <si>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</si>
  <si>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</si>
  <si>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</si>
  <si>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</si>
  <si>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</si>
  <si>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</si>
  <si>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</si>
  <si>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</si>
  <si>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</si>
  <si>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</si>
  <si>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</si>
  <si>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</si>
  <si>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</si>
  <si>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</si>
  <si>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</si>
  <si>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</si>
  <si>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</si>
  <si>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</si>
  <si>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</si>
  <si>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</si>
  <si>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</si>
  <si>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</si>
  <si>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</si>
  <si>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</si>
  <si>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</si>
  <si>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</si>
  <si>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</si>
  <si>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</si>
  <si>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</si>
  <si>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</si>
  <si>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</si>
  <si>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</si>
  <si>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</si>
  <si>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</si>
  <si>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</si>
  <si>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</si>
  <si>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</si>
  <si>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</si>
  <si>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</si>
  <si>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</si>
  <si>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</si>
  <si>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</si>
  <si>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</si>
  <si>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</si>
  <si>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</si>
  <si>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</si>
  <si>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</si>
  <si>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</si>
  <si>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</si>
  <si>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</si>
  <si>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</si>
  <si>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</si>
  <si>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</si>
  <si>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</si>
  <si>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</si>
  <si>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</si>
  <si>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</si>
  <si>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</si>
  <si>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</si>
  <si>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</si>
  <si>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</si>
  <si>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</si>
  <si>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</si>
  <si>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</si>
  <si>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</si>
  <si>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</si>
  <si>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</si>
  <si>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</si>
  <si>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</si>
  <si>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</si>
  <si>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</si>
  <si>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</si>
  <si>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</si>
  <si>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</si>
  <si>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</si>
  <si>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</si>
  <si>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</si>
  <si>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</si>
  <si>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</si>
  <si>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</si>
  <si>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</si>
  <si>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</si>
  <si>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</si>
  <si>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</si>
  <si>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</si>
  <si>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</si>
  <si>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</si>
  <si>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</si>
  <si>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</si>
  <si>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</si>
  <si>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</si>
  <si>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</si>
  <si>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</si>
  <si>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</si>
  <si>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</si>
  <si>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</si>
  <si>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</si>
  <si>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</si>
  <si>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</si>
  <si>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</si>
  <si>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</si>
  <si>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</si>
  <si>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</si>
  <si>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</si>
  <si>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</si>
  <si>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</si>
  <si>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</si>
  <si>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</si>
  <si>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</si>
  <si>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</si>
  <si>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</si>
  <si>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</si>
  <si>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</si>
  <si>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</si>
  <si>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</si>
  <si>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</si>
  <si>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</si>
  <si>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</si>
  <si>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</si>
  <si>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</si>
  <si>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</si>
  <si>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</si>
  <si>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</si>
  <si>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</si>
  <si>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</si>
  <si>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</si>
  <si>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</si>
  <si>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</si>
  <si>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</si>
  <si>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</si>
  <si>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</si>
  <si>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</si>
  <si>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</si>
  <si>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</si>
  <si>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</si>
  <si>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</si>
  <si>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</si>
  <si>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</si>
  <si>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</si>
  <si>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</si>
  <si>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</si>
  <si>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</si>
  <si>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</si>
  <si>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</si>
  <si>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</si>
  <si>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</si>
  <si>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</si>
  <si>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</si>
  <si>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</si>
  <si>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</si>
  <si>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</si>
  <si>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</si>
  <si>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</si>
  <si>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</si>
  <si>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</si>
  <si>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</si>
  <si>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</si>
  <si>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</si>
  <si>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</si>
  <si>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</si>
  <si>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</si>
  <si>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</si>
  <si>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</si>
  <si>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</si>
  <si>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</si>
  <si>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</si>
  <si>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</si>
  <si>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</si>
  <si>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</si>
  <si>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</si>
  <si>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</si>
  <si>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</si>
  <si>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</si>
  <si>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</si>
  <si>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</si>
  <si>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</si>
  <si>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</si>
  <si>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</si>
  <si>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</si>
  <si>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</si>
  <si>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</si>
  <si>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</si>
  <si>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</si>
  <si>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</si>
  <si>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</si>
  <si>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</si>
  <si>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</si>
  <si>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</si>
  <si>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</si>
  <si>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</si>
  <si>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</si>
  <si>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</si>
  <si>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</si>
  <si>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</si>
  <si>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</si>
  <si>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</si>
  <si>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</si>
  <si>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</si>
  <si>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</si>
  <si>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</si>
  <si>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</si>
  <si>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</si>
  <si>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</si>
  <si>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</si>
  <si>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</si>
  <si>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</si>
  <si>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</si>
  <si>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</si>
  <si>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</si>
  <si>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</si>
  <si>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</si>
  <si>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</si>
  <si>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</si>
  <si>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</si>
  <si>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</si>
  <si>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</si>
  <si>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</si>
  <si>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</si>
  <si>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</si>
  <si>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</si>
  <si>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</si>
  <si>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</si>
  <si>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</si>
  <si>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</si>
  <si>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</si>
  <si>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</si>
  <si>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</si>
  <si>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</si>
  <si>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</si>
  <si>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</si>
  <si>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</si>
  <si>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</si>
  <si>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</si>
  <si>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</si>
  <si>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</si>
  <si>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</si>
  <si>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</si>
  <si>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</si>
  <si>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</si>
  <si>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</si>
  <si>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</si>
  <si>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</si>
  <si>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</si>
  <si>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</si>
  <si>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</si>
  <si>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</si>
  <si>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</si>
  <si>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</si>
  <si>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</si>
  <si>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</si>
  <si>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</si>
  <si>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</si>
  <si>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</si>
  <si>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</si>
  <si>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</si>
  <si>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</si>
  <si>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</si>
  <si>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</si>
  <si>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</si>
  <si>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</si>
  <si>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</si>
  <si>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</si>
  <si>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</si>
  <si>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</si>
  <si>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</si>
  <si>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</si>
  <si>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</si>
  <si>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</si>
  <si>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</si>
  <si>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</si>
  <si>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</si>
  <si>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</si>
  <si>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</si>
  <si>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</si>
  <si>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</si>
  <si>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</si>
  <si>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</si>
  <si>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</si>
  <si>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</si>
  <si>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</si>
  <si>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</si>
  <si>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</si>
  <si>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</si>
  <si>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</si>
  <si>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</si>
  <si>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</si>
  <si>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</si>
  <si>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</si>
  <si>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</si>
  <si>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</si>
  <si>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</si>
  <si>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</si>
  <si>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</si>
  <si>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</si>
  <si>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</si>
  <si>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</si>
  <si>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</si>
  <si>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</si>
  <si>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</si>
  <si>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</si>
  <si>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</si>
  <si>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</si>
  <si>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</si>
  <si>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</si>
  <si>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</si>
  <si>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</si>
  <si>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</si>
  <si>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</si>
  <si>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</si>
  <si>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</si>
  <si>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</si>
  <si>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</si>
  <si>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</si>
  <si>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</si>
  <si>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</si>
  <si>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</si>
  <si>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</si>
  <si>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</si>
  <si>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</si>
  <si>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</si>
  <si>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</si>
  <si>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</si>
  <si>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</si>
  <si>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</si>
  <si>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</si>
  <si>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</si>
  <si>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</si>
  <si>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</si>
  <si>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</si>
  <si>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</si>
  <si>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</si>
  <si>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</si>
  <si>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</si>
  <si>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</si>
  <si>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</si>
  <si>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</si>
  <si>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</si>
  <si>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</si>
  <si>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</si>
  <si>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</si>
  <si>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</si>
  <si>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</si>
  <si>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</si>
  <si>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</si>
  <si>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</si>
  <si>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</si>
  <si>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</si>
  <si>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</si>
  <si>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</si>
  <si>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</si>
  <si>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</si>
  <si>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</si>
  <si>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</si>
  <si>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</si>
  <si>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</si>
  <si>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</si>
  <si>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</si>
  <si>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</si>
  <si>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</si>
  <si>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</si>
  <si>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</si>
  <si>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</si>
  <si>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</si>
  <si>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</si>
  <si>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</si>
  <si>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</si>
  <si>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</si>
  <si>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</si>
  <si>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</si>
  <si>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</si>
  <si>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</si>
  <si>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</si>
  <si>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</si>
  <si>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</si>
  <si>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</si>
  <si>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</si>
  <si>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</si>
  <si>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</si>
  <si>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</si>
  <si>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</si>
  <si>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</si>
  <si>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</si>
  <si>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</si>
  <si>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</si>
  <si>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</si>
  <si>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</si>
  <si>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</si>
  <si>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</si>
  <si>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</si>
  <si>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</si>
  <si>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</si>
  <si>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</si>
  <si>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</si>
  <si>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</si>
  <si>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</si>
  <si>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</si>
  <si>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</si>
  <si>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</si>
  <si>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</si>
  <si>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</si>
  <si>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</si>
  <si>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</si>
  <si>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</si>
  <si>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</si>
  <si>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</si>
  <si>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</si>
  <si>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</si>
  <si>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</si>
  <si>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</si>
  <si>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</si>
  <si>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</si>
  <si>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</si>
  <si>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</si>
  <si>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</si>
  <si>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</si>
  <si>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</si>
  <si>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</si>
  <si>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</si>
  <si>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</si>
  <si>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</si>
  <si>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</si>
  <si>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</si>
  <si>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</si>
  <si>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</si>
  <si>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</si>
  <si>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</si>
  <si>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</si>
  <si>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</si>
  <si>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</si>
  <si>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</si>
  <si>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</si>
  <si>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</si>
  <si>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</si>
  <si>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</si>
  <si>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</si>
  <si>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</si>
  <si>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</si>
  <si>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</si>
  <si>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</si>
  <si>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</si>
  <si>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</si>
  <si>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</si>
  <si>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</si>
  <si>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</si>
  <si>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</si>
  <si>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</si>
  <si>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</si>
  <si>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</si>
  <si>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</si>
  <si>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</si>
  <si>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</si>
  <si>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</si>
  <si>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</si>
  <si>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</si>
  <si>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</si>
  <si>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</si>
  <si>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</si>
  <si>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</si>
  <si>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</si>
  <si>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</si>
  <si>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</si>
  <si>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</si>
  <si>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</si>
  <si>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</si>
  <si>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</si>
  <si>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</si>
  <si>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</si>
  <si>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</si>
  <si>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</si>
  <si>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</si>
  <si>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</si>
  <si>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</si>
  <si>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</si>
  <si>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</si>
  <si>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</si>
  <si>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</si>
  <si>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</si>
  <si>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</si>
  <si>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</si>
  <si>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</si>
  <si>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</si>
  <si>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</si>
  <si>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</si>
  <si>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</si>
  <si>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</si>
  <si>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</si>
  <si>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</si>
  <si>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</si>
  <si>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</si>
  <si>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</si>
  <si>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</si>
  <si>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</si>
  <si>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</si>
  <si>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</si>
  <si>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</si>
  <si>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</si>
  <si>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</si>
  <si>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</si>
  <si>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</si>
  <si>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</si>
  <si>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</si>
  <si>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</si>
  <si>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</si>
  <si>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</si>
  <si>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</si>
  <si>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</si>
  <si>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</si>
  <si>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</si>
  <si>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</si>
  <si>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</si>
  <si>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</si>
  <si>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</si>
  <si>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</si>
  <si>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</si>
  <si>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</si>
  <si>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</si>
  <si>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</si>
  <si>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</si>
  <si>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</si>
  <si>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</si>
  <si>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</si>
  <si>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</si>
  <si>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</si>
  <si>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</si>
  <si>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</si>
  <si>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</si>
  <si>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</si>
  <si>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</si>
  <si>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</si>
  <si>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</si>
  <si>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</si>
  <si>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</si>
  <si>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</si>
  <si>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</si>
  <si>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</si>
  <si>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</si>
  <si>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</si>
  <si>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</si>
  <si>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</si>
  <si>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</si>
  <si>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</si>
  <si>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</si>
  <si>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</si>
  <si>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</si>
  <si>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</si>
  <si>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</si>
  <si>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</si>
  <si>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</si>
  <si>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</si>
  <si>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</si>
  <si>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</si>
  <si>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</si>
  <si>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</si>
  <si>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</si>
  <si>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</si>
  <si>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</si>
  <si>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</si>
  <si>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</si>
  <si>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</si>
  <si>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</si>
  <si>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</si>
  <si>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</si>
  <si>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</si>
  <si>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</si>
  <si>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</si>
  <si>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</si>
  <si>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</si>
  <si>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</si>
  <si>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</si>
  <si>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</si>
  <si>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</si>
  <si>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</si>
  <si>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</si>
  <si>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</si>
  <si>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</si>
  <si>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</si>
  <si>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</si>
  <si>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</si>
  <si>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</si>
  <si>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</si>
  <si>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</si>
  <si>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</si>
  <si>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</si>
  <si>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</si>
  <si>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</si>
  <si>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</si>
  <si>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</si>
  <si>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</si>
  <si>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</si>
  <si>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</si>
  <si>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</si>
  <si>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</si>
  <si>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</si>
  <si>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</si>
  <si>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</si>
  <si>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</si>
  <si>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</si>
  <si>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</si>
  <si>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</si>
  <si>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</si>
  <si>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</si>
  <si>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</si>
  <si>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</si>
  <si>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</si>
  <si>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</si>
  <si>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</si>
  <si>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</si>
  <si>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</si>
  <si>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</si>
  <si>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</si>
  <si>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</si>
  <si>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</si>
  <si>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</si>
  <si>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</si>
  <si>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</si>
  <si>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</si>
  <si>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</si>
  <si>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</si>
  <si>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</si>
  <si>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</si>
  <si>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</si>
  <si>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</si>
  <si>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</si>
  <si>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</si>
  <si>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</si>
  <si>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</si>
  <si>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</si>
  <si>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</si>
  <si>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</si>
  <si>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</si>
  <si>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</si>
  <si>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</si>
  <si>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</si>
  <si>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</si>
  <si>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</si>
  <si>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</si>
  <si>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</si>
  <si>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</si>
  <si>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</si>
  <si>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</si>
  <si>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</si>
  <si>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</si>
  <si>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</si>
  <si>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</si>
  <si>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</si>
  <si>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</si>
  <si>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</si>
  <si>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</si>
  <si>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</si>
  <si>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</si>
  <si>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</si>
  <si>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</si>
  <si>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</si>
  <si>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</si>
  <si>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</si>
  <si>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</si>
  <si>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</si>
  <si>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</si>
  <si>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</si>
  <si>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</si>
  <si>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</si>
  <si>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</si>
  <si>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</si>
  <si>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</si>
  <si>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</si>
  <si>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</si>
  <si>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</si>
  <si>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</si>
  <si>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</si>
  <si>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</si>
  <si>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</si>
  <si>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</si>
  <si>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</si>
  <si>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</si>
  <si>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</si>
  <si>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</si>
  <si>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</si>
  <si>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</si>
  <si>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</si>
  <si>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</si>
  <si>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</si>
  <si>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</si>
  <si>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</si>
  <si>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</si>
  <si>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</si>
  <si>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</si>
  <si>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</si>
  <si>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</si>
  <si>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</si>
  <si>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</si>
  <si>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</si>
  <si>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</si>
  <si>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</si>
  <si>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</si>
  <si>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</si>
  <si>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</si>
  <si>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</si>
  <si>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</si>
  <si>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</si>
  <si>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</si>
  <si>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</si>
  <si>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</si>
  <si>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</si>
  <si>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</si>
  <si>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</si>
  <si>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</si>
  <si>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</si>
  <si>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</si>
  <si>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</si>
  <si>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</si>
  <si>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</si>
  <si>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</si>
  <si>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</si>
  <si>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</si>
  <si>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</si>
  <si>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</si>
  <si>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</si>
  <si>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</si>
  <si>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</si>
  <si>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</si>
  <si>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</si>
  <si>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</si>
  <si>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</si>
  <si>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</si>
  <si>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</si>
  <si>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</si>
  <si>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</si>
  <si>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</si>
  <si>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</si>
  <si>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</si>
  <si>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</si>
  <si>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</si>
  <si>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</si>
  <si>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</si>
  <si>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</si>
  <si>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</si>
  <si>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</si>
  <si>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</si>
  <si>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</si>
  <si>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</si>
  <si>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</si>
  <si>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</si>
  <si>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</si>
  <si>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</si>
  <si>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</si>
  <si>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</si>
  <si>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</si>
  <si>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</si>
  <si>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</si>
  <si>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</si>
  <si>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</si>
  <si>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</si>
  <si>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</si>
  <si>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</si>
  <si>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</si>
  <si>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</si>
  <si>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</si>
  <si>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</si>
  <si>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</si>
  <si>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</si>
  <si>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</si>
  <si>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</si>
  <si>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</si>
  <si>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</si>
  <si>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</si>
  <si>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</si>
  <si>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</si>
  <si>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</si>
  <si>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</si>
  <si>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</si>
  <si>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</si>
  <si>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</si>
  <si>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</si>
  <si>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</si>
  <si>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</si>
  <si>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</si>
  <si>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</si>
  <si>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</si>
  <si>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</si>
  <si>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</si>
  <si>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</si>
  <si>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</si>
  <si>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</si>
  <si>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</si>
  <si>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</si>
  <si>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</si>
  <si>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</si>
  <si>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</si>
  <si>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</si>
  <si>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</si>
  <si>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</si>
  <si>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</si>
  <si>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</si>
  <si>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</si>
  <si>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</si>
  <si>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</si>
  <si>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</si>
  <si>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</si>
  <si>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</si>
  <si>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</si>
  <si>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</si>
  <si>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</si>
  <si>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</si>
  <si>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</si>
  <si>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</si>
  <si>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</si>
  <si>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</si>
  <si>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</si>
  <si>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</si>
  <si>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</si>
  <si>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</si>
  <si>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</si>
  <si>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</si>
  <si>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</si>
  <si>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</si>
  <si>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</si>
  <si>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</si>
  <si>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</si>
  <si>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</si>
  <si>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</si>
  <si>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</si>
  <si>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</si>
  <si>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</si>
  <si>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</si>
  <si>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</si>
  <si>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</si>
  <si>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</si>
  <si>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</si>
  <si>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</si>
  <si>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</si>
  <si>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</si>
  <si>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</si>
  <si>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</si>
  <si>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</si>
  <si>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</si>
  <si>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</si>
  <si>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</si>
  <si>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</si>
  <si>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</si>
  <si>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</si>
  <si>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</si>
  <si>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</si>
  <si>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</si>
  <si>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</si>
  <si>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</si>
  <si>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</si>
  <si>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</si>
  <si>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</si>
  <si>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</si>
  <si>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</si>
  <si>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</si>
  <si>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</si>
  <si>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</si>
  <si>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</si>
  <si>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</si>
  <si>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</si>
  <si>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</si>
  <si>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</si>
  <si>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</si>
  <si>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</si>
  <si>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</si>
  <si>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</si>
  <si>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</si>
  <si>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</si>
  <si>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</si>
  <si>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</si>
  <si>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</si>
  <si>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</si>
  <si>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</si>
  <si>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</si>
  <si>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</si>
  <si>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</si>
  <si>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</si>
  <si>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</si>
  <si>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</si>
  <si>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</si>
  <si>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</si>
  <si>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</si>
  <si>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</si>
  <si>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</si>
  <si>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</si>
  <si>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</si>
  <si>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</si>
  <si>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</si>
  <si>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</si>
  <si>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</si>
  <si>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</si>
  <si>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</si>
  <si>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</si>
  <si>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</si>
  <si>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</si>
  <si>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</si>
  <si>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</si>
  <si>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</si>
  <si>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</si>
  <si>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</si>
  <si>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</si>
  <si>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</si>
  <si>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</si>
  <si>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</si>
  <si>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</si>
  <si>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</si>
  <si>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</si>
  <si>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</si>
  <si>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</si>
  <si>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</si>
  <si>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</si>
  <si>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</si>
  <si>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</si>
  <si>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</si>
  <si>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</si>
  <si>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</si>
  <si>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</si>
  <si>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</si>
  <si>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</si>
  <si>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</si>
  <si>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</si>
  <si>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</si>
  <si>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</si>
  <si>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</si>
  <si>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</si>
  <si>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</si>
  <si>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</si>
  <si>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</si>
  <si>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</si>
  <si>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</si>
  <si>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</si>
  <si>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</si>
  <si>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</si>
  <si>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</si>
  <si>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</si>
  <si>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</si>
  <si>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</si>
  <si>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</si>
  <si>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</si>
  <si>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</si>
  <si>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</si>
  <si>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</si>
  <si>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</si>
  <si>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</si>
  <si>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</si>
  <si>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</si>
  <si>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</si>
  <si>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</si>
  <si>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</si>
  <si>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</si>
  <si>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</si>
  <si>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</si>
  <si>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</si>
  <si>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</si>
  <si>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</si>
  <si>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</si>
  <si>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</si>
  <si>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</si>
  <si>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</si>
  <si>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</si>
  <si>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</si>
  <si>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</si>
  <si>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</si>
  <si>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</si>
  <si>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</si>
  <si>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</si>
  <si>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</si>
  <si>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</si>
  <si>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</si>
  <si>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</si>
  <si>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</si>
  <si>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</si>
  <si>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</si>
  <si>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</si>
  <si>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</si>
  <si>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</si>
  <si>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</si>
  <si>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</si>
  <si>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</si>
  <si>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</si>
  <si>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</si>
  <si>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</si>
  <si>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</si>
  <si>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</si>
  <si>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</si>
  <si>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</si>
  <si>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</si>
  <si>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</si>
  <si>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</si>
  <si>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</si>
  <si>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</si>
  <si>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</si>
  <si>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</si>
  <si>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</si>
  <si>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</si>
  <si>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</si>
  <si>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</si>
  <si>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</si>
  <si>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</si>
  <si>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</si>
  <si>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</si>
  <si>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</si>
  <si>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</si>
  <si>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</si>
  <si>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</si>
  <si>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</si>
  <si>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</si>
  <si>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</si>
  <si>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</si>
  <si>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</si>
  <si>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</si>
  <si>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</si>
  <si>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</si>
  <si>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</si>
  <si>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</si>
  <si>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</si>
  <si>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</si>
  <si>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</si>
  <si>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</si>
  <si>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</si>
  <si>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</si>
  <si>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</si>
  <si>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</si>
  <si>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</si>
  <si>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</si>
  <si>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</si>
  <si>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</si>
  <si>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</si>
  <si>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</si>
  <si>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</si>
  <si>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</si>
  <si>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</si>
  <si>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</si>
  <si>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</si>
  <si>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</si>
  <si>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</si>
  <si>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</si>
  <si>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</si>
  <si>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</si>
  <si>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</si>
  <si>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</si>
  <si>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</si>
  <si>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</si>
  <si>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</si>
  <si>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</si>
  <si>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</si>
  <si>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</si>
  <si>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</si>
  <si>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</si>
  <si>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</si>
  <si>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</si>
  <si>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</si>
  <si>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</si>
  <si>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</si>
  <si>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</si>
  <si>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</si>
  <si>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</si>
  <si>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</si>
  <si>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</si>
  <si>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</si>
  <si>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</si>
  <si>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</si>
  <si>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</si>
  <si>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</si>
  <si>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</si>
  <si>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</si>
  <si>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</si>
  <si>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</si>
  <si>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</si>
  <si>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</si>
  <si>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</si>
  <si>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</si>
  <si>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</si>
  <si>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</si>
  <si>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</si>
  <si>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</si>
  <si>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</si>
  <si>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</si>
  <si>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</si>
  <si>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</si>
  <si>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</si>
  <si>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</si>
  <si>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</si>
  <si>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</si>
  <si>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</si>
  <si>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</si>
  <si>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</si>
  <si>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</si>
  <si>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</si>
  <si>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</si>
  <si>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</si>
  <si>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</si>
  <si>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</si>
  <si>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</si>
  <si>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</si>
  <si>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</si>
  <si>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</si>
  <si>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</si>
  <si>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</si>
  <si>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</si>
  <si>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</si>
  <si>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</si>
  <si>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</si>
  <si>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</si>
  <si>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</si>
  <si>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</si>
  <si>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</si>
  <si>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</si>
  <si>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</si>
  <si>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</si>
  <si>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</si>
  <si>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</si>
  <si>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</si>
  <si>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</si>
  <si>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</si>
  <si>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</si>
  <si>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</si>
  <si>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</si>
  <si>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</si>
  <si>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</si>
  <si>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</si>
  <si>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</si>
  <si>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</si>
  <si>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</si>
  <si>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</si>
  <si>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</si>
  <si>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</si>
  <si>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</si>
  <si>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</si>
  <si>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</si>
  <si>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</si>
  <si>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</si>
  <si>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</si>
  <si>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</si>
  <si>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</si>
  <si>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</si>
  <si>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</si>
  <si>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</si>
  <si>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</si>
  <si>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</si>
  <si>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</si>
  <si>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</si>
  <si>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</si>
  <si>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</si>
  <si>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</si>
  <si>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</si>
  <si>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</si>
  <si>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</si>
  <si>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</si>
  <si>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</si>
  <si>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</si>
  <si>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</si>
  <si>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</si>
  <si>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</si>
  <si>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</si>
  <si>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</si>
  <si>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</si>
  <si>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</si>
  <si>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</si>
  <si>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</si>
  <si>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</si>
  <si>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</si>
  <si>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</si>
  <si>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</si>
  <si>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</si>
  <si>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</si>
  <si>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</si>
  <si>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</si>
  <si>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</si>
  <si>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</si>
  <si>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</si>
  <si>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</si>
  <si>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</si>
  <si>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</si>
  <si>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</si>
  <si>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</si>
  <si>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</si>
  <si>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</si>
  <si>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</si>
  <si>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</si>
  <si>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</si>
  <si>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</si>
  <si>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</si>
  <si>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</si>
  <si>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</si>
  <si>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</si>
  <si>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</si>
  <si>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</si>
  <si>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</si>
  <si>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</si>
  <si>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</si>
  <si>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</si>
  <si>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</si>
  <si>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</si>
  <si>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</si>
  <si>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</si>
  <si>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</si>
  <si>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</si>
  <si>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</si>
  <si>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</si>
  <si>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</si>
  <si>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</si>
  <si>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</si>
  <si>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</si>
  <si>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</si>
  <si>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</si>
  <si>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</si>
  <si>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</si>
  <si>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</si>
  <si>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</si>
  <si>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</si>
  <si>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</si>
  <si>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</si>
  <si>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</si>
  <si>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</si>
  <si>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</si>
  <si>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</si>
  <si>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</si>
  <si>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</si>
  <si>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</si>
  <si>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</si>
  <si>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</si>
  <si>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</si>
  <si>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</si>
  <si>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</si>
  <si>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</si>
  <si>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</si>
  <si>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</si>
  <si>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</si>
  <si>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</si>
  <si>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</si>
  <si>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</si>
  <si>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</si>
  <si>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</si>
  <si>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</si>
  <si>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</si>
  <si>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</si>
  <si>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</si>
  <si>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</si>
  <si>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</si>
  <si>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</si>
  <si>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</si>
  <si>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</si>
  <si>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</si>
  <si>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</si>
  <si>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</si>
  <si>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</si>
  <si>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</si>
  <si>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</si>
  <si>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</si>
  <si>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</si>
  <si>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</si>
  <si>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</si>
  <si>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</si>
  <si>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</si>
  <si>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</si>
  <si>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</si>
  <si>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</si>
  <si>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</si>
  <si>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</si>
  <si>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</si>
  <si>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</si>
  <si>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</si>
  <si>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</si>
  <si>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</si>
  <si>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</si>
  <si>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</si>
  <si>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</si>
  <si>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</si>
  <si>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</si>
  <si>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</si>
  <si>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</si>
  <si>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</si>
  <si>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</si>
  <si>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</si>
  <si>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</si>
  <si>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</si>
  <si>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</si>
  <si>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</si>
  <si>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</si>
  <si>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</si>
  <si>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</si>
  <si>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</si>
  <si>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</si>
  <si>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</si>
  <si>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</si>
  <si>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</si>
  <si>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</si>
  <si>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</si>
  <si>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</si>
  <si>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</si>
  <si>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</si>
  <si>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</si>
  <si>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</si>
  <si>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</si>
  <si>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</si>
  <si>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</si>
  <si>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</si>
  <si>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</si>
  <si>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</si>
  <si>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</si>
  <si>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</si>
  <si>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</si>
  <si>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</si>
  <si>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</si>
  <si>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</si>
  <si>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</si>
  <si>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</si>
  <si>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</si>
  <si>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</si>
  <si>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</si>
  <si>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</si>
  <si>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</si>
  <si>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</si>
  <si>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</si>
  <si>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</si>
  <si>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</si>
  <si>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</si>
  <si>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</si>
  <si>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</si>
  <si>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</si>
  <si>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</si>
  <si>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</si>
  <si>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</si>
  <si>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</si>
  <si>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</si>
  <si>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</si>
  <si>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</si>
  <si>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</si>
  <si>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</si>
  <si>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</si>
  <si>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</si>
  <si>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</si>
  <si>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</si>
  <si>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</si>
  <si>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</si>
  <si>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</si>
  <si>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</si>
  <si>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</si>
  <si>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</si>
  <si>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</si>
  <si>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</si>
  <si>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</si>
  <si>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</si>
  <si>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</si>
  <si>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</si>
  <si>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</si>
  <si>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</si>
  <si>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</si>
  <si>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</si>
  <si>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</si>
  <si>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</si>
  <si>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</si>
  <si>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</si>
  <si>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</si>
  <si>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</si>
  <si>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</si>
  <si>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</si>
  <si>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</si>
  <si>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</si>
  <si>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</si>
  <si>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</si>
  <si>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</si>
  <si>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</si>
  <si>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</si>
  <si>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</si>
  <si>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</si>
  <si>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</si>
  <si>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</si>
  <si>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</si>
  <si>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</si>
  <si>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</si>
  <si>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</si>
  <si>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</si>
  <si>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</si>
  <si>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</si>
  <si>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</si>
  <si>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</si>
  <si>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</si>
  <si>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</si>
  <si>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</si>
  <si>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</si>
  <si>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</si>
  <si>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</si>
  <si>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</si>
  <si>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</si>
  <si>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</si>
  <si>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</si>
  <si>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</si>
  <si>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</si>
  <si>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</si>
  <si>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</si>
  <si>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</si>
  <si>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</si>
  <si>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</si>
  <si>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</si>
  <si>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</si>
  <si>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</si>
  <si>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</si>
  <si>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</si>
  <si>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</si>
  <si>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</si>
  <si>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</si>
  <si>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</si>
  <si>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</si>
  <si>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</si>
  <si>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</si>
  <si>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</si>
  <si>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</si>
  <si>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</si>
  <si>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</si>
  <si>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</si>
  <si>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</si>
  <si>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</si>
  <si>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</si>
  <si>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</si>
  <si>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</si>
  <si>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</si>
  <si>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</si>
  <si>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</si>
  <si>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</si>
  <si>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</si>
  <si>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</si>
  <si>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</si>
  <si>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</si>
  <si>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</si>
  <si>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</si>
  <si>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</si>
  <si>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</si>
  <si>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</si>
  <si>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</si>
  <si>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</si>
  <si>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</si>
  <si>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</si>
  <si>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</si>
  <si>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</si>
  <si>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</si>
  <si>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</si>
  <si>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</si>
  <si>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</si>
  <si>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</si>
  <si>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</si>
  <si>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</si>
  <si>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</si>
  <si>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</si>
  <si>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</si>
  <si>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</si>
  <si>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</si>
  <si>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</si>
  <si>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</si>
  <si>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</si>
  <si>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</si>
  <si>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</si>
  <si>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</si>
  <si>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</si>
  <si>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</si>
  <si>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</si>
  <si>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</si>
  <si>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</si>
  <si>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</si>
  <si>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</si>
  <si>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</si>
  <si>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</si>
  <si>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</si>
  <si>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</si>
  <si>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</si>
  <si>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</si>
  <si>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</si>
  <si>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</si>
  <si>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</si>
  <si>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</si>
  <si>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</si>
  <si>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</si>
  <si>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</si>
  <si>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</si>
  <si>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</si>
  <si>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</si>
  <si>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</si>
  <si>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</si>
  <si>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</si>
  <si>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</si>
  <si>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</si>
  <si>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</si>
  <si>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</si>
  <si>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</si>
  <si>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</si>
  <si>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</si>
  <si>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</si>
  <si>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</si>
  <si>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</si>
  <si>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</si>
  <si>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</si>
  <si>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</si>
  <si>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</si>
  <si>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</si>
  <si>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</si>
  <si>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</si>
  <si>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</si>
  <si>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</si>
  <si>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</si>
  <si>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</si>
  <si>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</si>
  <si>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</si>
  <si>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</si>
  <si>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</si>
  <si>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</si>
  <si>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</si>
  <si>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</si>
  <si>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</si>
  <si>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</si>
  <si>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</si>
  <si>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</si>
  <si>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</si>
  <si>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</si>
  <si>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</si>
  <si>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</si>
  <si>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</si>
  <si>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</si>
  <si>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</si>
  <si>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</si>
  <si>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</si>
  <si>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</si>
  <si>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</si>
  <si>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</si>
  <si>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</si>
  <si>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</si>
  <si>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</si>
  <si>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</si>
  <si>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</si>
  <si>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</si>
  <si>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</si>
  <si>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</si>
  <si>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</si>
  <si>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</si>
  <si>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</si>
  <si>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</si>
  <si>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</si>
  <si>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</si>
  <si>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</si>
  <si>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</si>
  <si>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</si>
  <si>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</si>
  <si>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</si>
  <si>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</si>
  <si>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</si>
  <si>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</si>
  <si>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</si>
  <si>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</si>
  <si>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</si>
  <si>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</si>
  <si>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</si>
  <si>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</si>
  <si>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</si>
  <si>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</si>
  <si>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</si>
  <si>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</si>
  <si>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</si>
  <si>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</si>
  <si>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</si>
  <si>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</si>
  <si>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</si>
  <si>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</si>
  <si>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</si>
  <si>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</si>
  <si>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</si>
  <si>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</si>
  <si>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</si>
  <si>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</si>
  <si>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</si>
  <si>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</si>
  <si>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</si>
  <si>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</si>
  <si>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</si>
  <si>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</si>
  <si>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</si>
  <si>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</si>
  <si>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</si>
  <si>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</si>
  <si>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</si>
  <si>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</si>
  <si>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</si>
  <si>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</si>
  <si>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</si>
  <si>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</si>
  <si>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</si>
  <si>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</si>
  <si>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</si>
  <si>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</si>
  <si>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</si>
  <si>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</si>
  <si>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</si>
  <si>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</si>
  <si>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</si>
  <si>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</si>
  <si>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</si>
  <si>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</si>
  <si>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</si>
  <si>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</si>
  <si>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</si>
  <si>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</si>
  <si>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</si>
  <si>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</si>
  <si>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</si>
  <si>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</si>
  <si>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</si>
  <si>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</si>
  <si>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</si>
  <si>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</si>
  <si>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</si>
  <si>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</si>
  <si>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</si>
  <si>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</si>
  <si>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</si>
  <si>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</si>
  <si>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</si>
  <si>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</si>
  <si>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</si>
  <si>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</si>
  <si>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</si>
  <si>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</si>
  <si>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</si>
  <si>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</si>
  <si>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</si>
  <si>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</si>
  <si>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</si>
  <si>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</si>
  <si>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</si>
  <si>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</si>
  <si>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</si>
  <si>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</si>
  <si>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</si>
  <si>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</si>
  <si>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</si>
  <si>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</si>
  <si>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</si>
  <si>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</si>
  <si>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</si>
  <si>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</si>
  <si>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</si>
  <si>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</si>
  <si>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</si>
  <si>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</si>
  <si>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</si>
  <si>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</si>
  <si>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</si>
  <si>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</si>
  <si>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</si>
  <si>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</si>
  <si>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</si>
  <si>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</si>
  <si>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</si>
  <si>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</si>
  <si>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</si>
  <si>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</si>
  <si>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</si>
  <si>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</si>
  <si>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</si>
  <si>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</si>
  <si>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</si>
  <si>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</si>
  <si>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</si>
  <si>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</si>
  <si>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</si>
  <si>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</si>
  <si>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</si>
  <si>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</si>
  <si>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</si>
  <si>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</si>
  <si>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</si>
  <si>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</si>
  <si>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</si>
  <si>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</si>
  <si>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</si>
  <si>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</si>
  <si>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</si>
  <si>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</si>
  <si>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</si>
  <si>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</si>
  <si>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</si>
  <si>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</si>
  <si>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</si>
  <si>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</si>
  <si>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</si>
  <si>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</si>
  <si>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</si>
  <si>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</si>
  <si>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</si>
  <si>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</si>
  <si>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</si>
  <si>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</si>
  <si>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</si>
  <si>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</si>
  <si>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</si>
  <si>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</si>
  <si>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</si>
  <si>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</si>
  <si>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</si>
  <si>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</si>
  <si>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</si>
  <si>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</si>
  <si>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</si>
  <si>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</si>
  <si>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</si>
  <si>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</si>
  <si>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</si>
  <si>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</si>
  <si>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</si>
  <si>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</si>
  <si>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</si>
  <si>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</si>
  <si>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</si>
  <si>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</si>
  <si>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</si>
  <si>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</si>
  <si>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</si>
  <si>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</si>
  <si>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</si>
  <si>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</si>
  <si>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</si>
  <si>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</si>
  <si>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</si>
  <si>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</si>
  <si>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</si>
  <si>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</si>
  <si>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</si>
  <si>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</si>
  <si>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</si>
  <si>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</si>
  <si>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</si>
  <si>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</si>
  <si>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</si>
  <si>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</si>
  <si>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</si>
  <si>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</si>
  <si>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</si>
  <si>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</si>
  <si>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</si>
  <si>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</si>
  <si>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</si>
  <si>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</si>
  <si>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</si>
  <si>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</si>
  <si>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</si>
  <si>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</si>
  <si>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</si>
  <si>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</si>
  <si>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</si>
  <si>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</si>
  <si>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</si>
  <si>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</si>
  <si>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</si>
  <si>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</si>
  <si>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</si>
  <si>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</si>
  <si>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</si>
  <si>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</si>
  <si>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</si>
  <si>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</si>
  <si>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</si>
  <si>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</si>
  <si>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</si>
  <si>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</si>
  <si>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</si>
  <si>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</si>
  <si>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</si>
  <si>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</si>
  <si>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</si>
  <si>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</si>
  <si>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</si>
  <si>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</si>
  <si>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</si>
  <si>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</si>
  <si>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</si>
  <si>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</si>
  <si>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</si>
  <si>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</si>
  <si>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</si>
  <si>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</si>
  <si>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</si>
  <si>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</si>
  <si>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</si>
  <si>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</si>
  <si>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</si>
  <si>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</si>
  <si>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</si>
  <si>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</si>
  <si>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</si>
  <si>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</si>
  <si>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</si>
  <si>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</si>
  <si>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</si>
  <si>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</si>
  <si>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</si>
  <si>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</si>
  <si>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</si>
  <si>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</si>
  <si>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</si>
  <si>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</si>
  <si>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</si>
  <si>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</si>
  <si>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</si>
  <si>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</si>
  <si>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</si>
  <si>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</si>
  <si>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</si>
  <si>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</si>
  <si>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</si>
  <si>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</si>
  <si>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</si>
  <si>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</si>
  <si>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</si>
  <si>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</si>
  <si>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</si>
  <si>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</si>
  <si>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</si>
  <si>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</si>
  <si>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</si>
  <si>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</si>
  <si>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</si>
  <si>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</si>
  <si>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</si>
  <si>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</si>
  <si>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</si>
  <si>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</si>
  <si>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</si>
  <si>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</si>
  <si>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</si>
  <si>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</si>
  <si>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</si>
  <si>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</si>
  <si>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</si>
  <si>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</si>
  <si>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</si>
  <si>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</si>
  <si>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</si>
  <si>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</si>
  <si>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</si>
  <si>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</si>
  <si>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</si>
  <si>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</si>
  <si>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</si>
  <si>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</si>
  <si>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</si>
  <si>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</si>
  <si>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</si>
  <si>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</si>
  <si>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</si>
  <si>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</si>
  <si>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</si>
  <si>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</si>
  <si>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</si>
  <si>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</si>
  <si>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</si>
  <si>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</si>
  <si>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</si>
  <si>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</si>
  <si>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</si>
  <si>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</si>
  <si>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</si>
  <si>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</si>
  <si>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</si>
  <si>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</si>
  <si>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</si>
  <si>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</si>
  <si>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</si>
  <si>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</si>
  <si>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</si>
  <si>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</si>
  <si>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</si>
  <si>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</si>
  <si>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</si>
  <si>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</si>
  <si>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</si>
  <si>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</si>
  <si>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</si>
  <si>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</si>
  <si>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</si>
  <si>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</si>
  <si>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</si>
  <si>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</si>
  <si>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</si>
  <si>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</si>
  <si>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</si>
  <si>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</si>
  <si>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</si>
  <si>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</si>
  <si>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</si>
  <si>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</si>
  <si>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</si>
  <si>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</si>
  <si>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</si>
  <si>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</si>
  <si>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</si>
  <si>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</si>
  <si>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</si>
  <si>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</si>
  <si>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</si>
  <si>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</si>
  <si>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</si>
  <si>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</si>
  <si>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</si>
  <si>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</si>
  <si>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</si>
  <si>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</si>
  <si>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</si>
  <si>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</si>
  <si>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</si>
  <si>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</si>
  <si>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</si>
  <si>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</si>
  <si>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</si>
  <si>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</si>
  <si>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</si>
  <si>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</si>
  <si>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</si>
  <si>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</si>
  <si>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</si>
  <si>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</si>
  <si>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</si>
  <si>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</si>
  <si>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</si>
  <si>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</si>
  <si>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</si>
  <si>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</si>
  <si>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</si>
  <si>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</si>
  <si>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</si>
  <si>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</si>
  <si>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</si>
  <si>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</si>
  <si>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</si>
  <si>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</si>
  <si>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</si>
  <si>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</si>
  <si>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</si>
  <si>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</si>
  <si>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</si>
  <si>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</si>
  <si>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</si>
  <si>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</si>
  <si>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</si>
  <si>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</si>
  <si>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</si>
  <si>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</si>
  <si>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</si>
  <si>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</si>
  <si>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</si>
  <si>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</si>
  <si>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</si>
  <si>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</si>
  <si>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</si>
  <si>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</si>
  <si>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</si>
  <si>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</si>
  <si>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</si>
  <si>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</si>
  <si>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</si>
  <si>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</si>
  <si>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</si>
  <si>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</si>
  <si>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</si>
  <si>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</si>
  <si>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</si>
  <si>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</si>
  <si>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</si>
  <si>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</si>
  <si>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</si>
  <si>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</si>
  <si>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</si>
  <si>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</si>
  <si>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</si>
  <si>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</si>
  <si>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</si>
  <si>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</si>
  <si>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</si>
  <si>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</si>
  <si>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</si>
  <si>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</si>
  <si>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</si>
  <si>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</si>
  <si>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</si>
  <si>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</si>
  <si>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</si>
  <si>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</si>
  <si>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</si>
  <si>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</si>
  <si>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</si>
  <si>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</si>
  <si>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</si>
  <si>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</si>
  <si>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</si>
  <si>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</si>
  <si>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</si>
  <si>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</si>
  <si>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</si>
  <si>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</si>
  <si>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</si>
  <si>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</si>
  <si>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</si>
  <si>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</si>
  <si>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</si>
  <si>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</si>
  <si>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</si>
  <si>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</si>
  <si>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</si>
  <si>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</si>
  <si>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</si>
  <si>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</si>
  <si>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</si>
  <si>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</si>
  <si>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</si>
  <si>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</si>
  <si>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</si>
  <si>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</si>
  <si>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</si>
  <si>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</si>
  <si>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</si>
  <si>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</si>
  <si>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</si>
  <si>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</si>
  <si>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</si>
  <si>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</si>
  <si>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</si>
  <si>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</si>
  <si>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</si>
  <si>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</si>
  <si>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</si>
  <si>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</si>
  <si>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</si>
  <si>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</si>
  <si>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</si>
  <si>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</si>
  <si>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</si>
  <si>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</si>
  <si>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</si>
  <si>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</si>
  <si>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</si>
  <si>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</si>
  <si>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</si>
  <si>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</si>
  <si>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</si>
  <si>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</si>
  <si>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</si>
  <si>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</si>
  <si>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</si>
  <si>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</si>
  <si>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</si>
  <si>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</si>
  <si>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</si>
  <si>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</si>
  <si>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</si>
  <si>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</si>
  <si>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</si>
  <si>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</si>
  <si>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</si>
  <si>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</si>
  <si>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</si>
  <si>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</si>
  <si>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</si>
  <si>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</si>
  <si>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</si>
  <si>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</si>
  <si>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</si>
  <si>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</si>
  <si>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</si>
  <si>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</si>
  <si>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</si>
  <si>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</si>
  <si>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</si>
  <si>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</si>
  <si>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</si>
  <si>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</si>
  <si>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</si>
  <si>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</si>
  <si>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</si>
  <si>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</si>
  <si>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</si>
  <si>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</si>
  <si>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</si>
  <si>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</si>
  <si>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</si>
  <si>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</si>
  <si>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</si>
  <si>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</si>
  <si>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</si>
  <si>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</si>
  <si>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</si>
  <si>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</si>
  <si>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</si>
  <si>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</si>
  <si>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</si>
  <si>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</si>
  <si>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</si>
  <si>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</si>
  <si>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</si>
  <si>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</si>
  <si>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</si>
  <si>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</si>
  <si>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</si>
  <si>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</si>
  <si>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</si>
  <si>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</si>
  <si>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</si>
  <si>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</si>
  <si>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</si>
  <si>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</si>
  <si>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</si>
  <si>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</si>
  <si>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</si>
  <si>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</si>
  <si>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</si>
  <si>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</si>
  <si>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</si>
  <si>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</si>
  <si>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</si>
  <si>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</si>
  <si>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</si>
  <si>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</si>
  <si>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</si>
  <si>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</si>
  <si>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</si>
  <si>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</si>
  <si>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</si>
  <si>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</si>
  <si>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</si>
  <si>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</si>
  <si>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</si>
  <si>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</si>
  <si>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</si>
  <si>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</si>
  <si>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</si>
  <si>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</si>
  <si>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</si>
  <si>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</si>
  <si>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</si>
  <si>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</si>
  <si>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</si>
  <si>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</si>
  <si>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</si>
  <si>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</si>
  <si>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</si>
  <si>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</si>
  <si>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</si>
  <si>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</si>
  <si>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</si>
  <si>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</si>
  <si>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</si>
  <si>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</si>
  <si>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</si>
  <si>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</si>
  <si>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</si>
  <si>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</si>
  <si>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</si>
  <si>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</si>
  <si>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</si>
  <si>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</si>
  <si>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</si>
  <si>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</si>
  <si>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</si>
  <si>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</si>
  <si>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</si>
  <si>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</si>
  <si>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</si>
  <si>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</si>
  <si>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</si>
  <si>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</si>
  <si>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</si>
  <si>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</si>
  <si>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</si>
  <si>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</si>
  <si>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</si>
  <si>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</si>
  <si>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</si>
  <si>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</si>
  <si>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</si>
  <si>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</si>
  <si>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</si>
  <si>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</si>
  <si>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</si>
  <si>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</si>
  <si>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</si>
  <si>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</si>
  <si>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</si>
  <si>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</si>
  <si>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</si>
  <si>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</si>
  <si>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</si>
  <si>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</si>
  <si>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</si>
  <si>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</si>
  <si>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</si>
  <si>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</si>
  <si>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</si>
  <si>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</si>
  <si>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</si>
  <si>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</si>
  <si>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</si>
  <si>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</si>
  <si>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</si>
  <si>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</si>
  <si>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</si>
  <si>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</si>
  <si>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</si>
  <si>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</si>
  <si>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</si>
  <si>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</si>
  <si>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</si>
  <si>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</si>
  <si>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</si>
  <si>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</si>
  <si>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</si>
  <si>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</si>
  <si>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</si>
  <si>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</si>
  <si>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</si>
  <si>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</si>
  <si>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</si>
  <si>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</si>
  <si>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</si>
  <si>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</si>
  <si>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</si>
  <si>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</si>
  <si>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</si>
  <si>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</si>
  <si>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</si>
  <si>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</si>
  <si>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</si>
  <si>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</si>
  <si>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</si>
  <si>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</si>
  <si>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</si>
  <si>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</si>
  <si>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</si>
  <si>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</si>
  <si>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</si>
  <si>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</si>
  <si>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</si>
  <si>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</si>
  <si>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</si>
  <si>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</si>
  <si>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</si>
  <si>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</si>
  <si>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</si>
  <si>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</si>
  <si>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</si>
  <si>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</si>
  <si>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</si>
  <si>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</si>
  <si>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</si>
  <si>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</si>
  <si>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</si>
  <si>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</si>
  <si>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</si>
  <si>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</si>
  <si>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</si>
  <si>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</si>
  <si>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</si>
  <si>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</si>
  <si>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</si>
  <si>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</si>
  <si>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</si>
  <si>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</si>
  <si>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</si>
  <si>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</si>
  <si>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</si>
  <si>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</si>
  <si>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</si>
  <si>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</si>
  <si>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</si>
  <si>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</si>
  <si>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</si>
  <si>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</si>
  <si>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</si>
  <si>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</si>
  <si>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</si>
  <si>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</si>
  <si>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</si>
  <si>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</si>
  <si>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</si>
  <si>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</si>
  <si>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</si>
  <si>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</si>
  <si>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</si>
  <si>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</si>
  <si>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</si>
  <si>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</si>
  <si>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</si>
  <si>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</si>
  <si>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</si>
  <si>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</si>
  <si>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</si>
  <si>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</si>
  <si>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</si>
  <si>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</si>
  <si>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</si>
  <si>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</si>
  <si>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</si>
  <si>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</si>
  <si>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</si>
  <si>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</si>
  <si>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</si>
  <si>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</si>
  <si>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</si>
  <si>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</si>
  <si>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</si>
  <si>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</si>
  <si>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</si>
  <si>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</si>
  <si>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</si>
  <si>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</si>
  <si>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</si>
  <si>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</si>
  <si>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</si>
  <si>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</si>
  <si>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</si>
  <si>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</si>
  <si>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</si>
  <si>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</si>
  <si>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</si>
  <si>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</si>
  <si>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</si>
  <si>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</si>
  <si>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</si>
  <si>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</si>
  <si>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</si>
  <si>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</si>
  <si>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</si>
  <si>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</si>
  <si>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</si>
  <si>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</si>
  <si>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</si>
  <si>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</si>
  <si>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</si>
  <si>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</si>
  <si>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</si>
  <si>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</si>
  <si>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</si>
  <si>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</si>
  <si>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</si>
  <si>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</si>
  <si>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</si>
  <si>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</si>
  <si>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</si>
  <si>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</si>
  <si>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</si>
  <si>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</si>
  <si>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</si>
  <si>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</si>
  <si>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</si>
  <si>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</si>
  <si>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</si>
  <si>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</si>
  <si>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</si>
  <si>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</si>
  <si>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</si>
  <si>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</si>
  <si>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</si>
  <si>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</si>
  <si>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</si>
  <si>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</si>
  <si>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</si>
  <si>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</si>
  <si>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</si>
  <si>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</si>
  <si>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</si>
  <si>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</si>
  <si>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</si>
  <si>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</si>
  <si>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</si>
  <si>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</si>
  <si>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</si>
  <si>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</si>
  <si>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</si>
  <si>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</si>
  <si>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</si>
  <si>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</si>
  <si>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</si>
  <si>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</si>
  <si>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</si>
  <si>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</si>
  <si>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</si>
  <si>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</si>
  <si>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</si>
  <si>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</si>
  <si>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</si>
  <si>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</si>
  <si>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</si>
  <si>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</si>
  <si>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</si>
  <si>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</si>
  <si>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</si>
  <si>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</si>
  <si>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</si>
  <si>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</si>
  <si>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</si>
  <si>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</si>
  <si>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</si>
  <si>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</si>
  <si>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</si>
  <si>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</si>
  <si>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</si>
  <si>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</si>
  <si>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</si>
  <si>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</si>
  <si>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</si>
  <si>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</si>
  <si>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</si>
  <si>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</si>
  <si>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</si>
  <si>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</si>
  <si>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</si>
  <si>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</si>
  <si>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</si>
  <si>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</si>
  <si>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</si>
  <si>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</si>
  <si>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</si>
  <si>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</si>
  <si>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</si>
  <si>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</si>
  <si>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</si>
  <si>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</si>
  <si>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</si>
  <si>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</si>
  <si>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</si>
  <si>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</si>
  <si>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</si>
  <si>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</si>
  <si>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</si>
  <si>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</si>
  <si>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</si>
  <si>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</si>
  <si>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</si>
  <si>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</si>
  <si>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</si>
  <si>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</si>
  <si>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</si>
  <si>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</si>
  <si>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</si>
  <si>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</si>
  <si>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</si>
  <si>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</si>
  <si>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</si>
  <si>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</si>
  <si>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</si>
  <si>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</si>
  <si>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</si>
  <si>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</si>
  <si>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</si>
  <si>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</si>
  <si>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</si>
  <si>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</si>
  <si>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</si>
  <si>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</si>
  <si>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</si>
  <si>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</si>
  <si>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</si>
  <si>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</si>
  <si>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</si>
  <si>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</si>
  <si>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</si>
  <si>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</si>
  <si>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</si>
  <si>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</si>
  <si>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</si>
  <si>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</si>
  <si>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</si>
  <si>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</si>
  <si>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</si>
  <si>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</si>
  <si>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</si>
  <si>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</si>
  <si>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</si>
  <si>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</si>
  <si>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</si>
  <si>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</si>
  <si>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</si>
  <si>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</si>
  <si>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</si>
  <si>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</si>
  <si>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</si>
  <si>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</si>
  <si>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</si>
  <si>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</si>
  <si>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</si>
  <si>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</si>
  <si>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</si>
  <si>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</si>
  <si>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</si>
  <si>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</si>
  <si>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</si>
  <si>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</si>
  <si>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</si>
  <si>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</si>
  <si>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</si>
  <si>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</si>
  <si>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</si>
  <si>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</si>
  <si>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</si>
  <si>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</si>
  <si>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</si>
  <si>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</si>
  <si>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</si>
  <si>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</si>
  <si>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</si>
  <si>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</si>
  <si>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</si>
  <si>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</si>
  <si>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</si>
  <si>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</si>
  <si>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</si>
  <si>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</si>
  <si>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</si>
  <si>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</si>
  <si>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</si>
  <si>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</si>
  <si>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</si>
  <si>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</si>
  <si>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</si>
  <si>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</si>
  <si>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</si>
  <si>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</si>
  <si>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</si>
  <si>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</si>
  <si>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</si>
  <si>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</si>
  <si>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</si>
  <si>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</si>
  <si>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</si>
  <si>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</si>
  <si>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</si>
  <si>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</si>
  <si>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</si>
  <si>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</si>
  <si>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</si>
  <si>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</si>
  <si>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</si>
  <si>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</si>
  <si>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</si>
  <si>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</si>
  <si>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</si>
  <si>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</si>
  <si>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</si>
  <si>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</si>
  <si>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</si>
  <si>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</si>
  <si>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</si>
  <si>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</si>
  <si>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</si>
  <si>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</si>
  <si>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</si>
  <si>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</si>
  <si>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</si>
  <si>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</si>
  <si>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</si>
  <si>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</si>
  <si>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</si>
  <si>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</si>
  <si>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</si>
  <si>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</si>
  <si>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</si>
  <si>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</si>
  <si>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</si>
  <si>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</si>
  <si>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</si>
  <si>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</si>
  <si>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</si>
  <si>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</si>
  <si>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</si>
  <si>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</si>
  <si>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</si>
  <si>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</si>
  <si>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</si>
  <si>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</si>
  <si>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</si>
  <si>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</si>
  <si>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</si>
  <si>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</si>
  <si>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</si>
  <si>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</si>
  <si>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</si>
  <si>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</si>
  <si>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</si>
  <si>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</si>
  <si>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</si>
  <si>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</si>
  <si>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</si>
  <si>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</si>
  <si>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</si>
  <si>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</si>
  <si>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</si>
  <si>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</si>
  <si>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</si>
  <si>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</si>
  <si>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</si>
  <si>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</si>
  <si>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</si>
  <si>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</si>
  <si>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</si>
  <si>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</si>
  <si>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</si>
  <si>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</si>
  <si>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</si>
  <si>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</si>
  <si>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</si>
  <si>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</si>
  <si>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</si>
  <si>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</si>
  <si>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</si>
  <si>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</si>
  <si>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</si>
  <si>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</si>
  <si>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</si>
  <si>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</si>
  <si>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</si>
  <si>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</si>
  <si>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</si>
  <si>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</si>
  <si>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</si>
  <si>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</si>
  <si>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</si>
  <si>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</si>
  <si>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</si>
  <si>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</si>
  <si>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</si>
  <si>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</si>
  <si>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</si>
  <si>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</si>
  <si>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</si>
  <si>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</si>
  <si>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</si>
  <si>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</si>
  <si>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</si>
  <si>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</si>
  <si>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</si>
  <si>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</si>
  <si>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</si>
  <si>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</si>
  <si>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</si>
  <si>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</si>
  <si>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</si>
  <si>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</si>
  <si>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</si>
  <si>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</si>
  <si>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</si>
  <si>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</si>
  <si>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</si>
  <si>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</si>
  <si>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</si>
  <si>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</si>
  <si>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</si>
  <si>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</si>
  <si>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</si>
  <si>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</si>
  <si>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</si>
  <si>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</si>
  <si>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</si>
  <si>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</si>
  <si>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</si>
  <si>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</si>
  <si>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</si>
  <si>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</si>
  <si>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</si>
  <si>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</si>
  <si>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</si>
  <si>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</si>
  <si>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</si>
  <si>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</si>
  <si>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</si>
  <si>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</si>
  <si>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</si>
  <si>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</si>
  <si>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</si>
  <si>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</si>
  <si>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</si>
  <si>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</si>
  <si>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</si>
  <si>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</si>
  <si>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</si>
  <si>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</si>
  <si>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</si>
  <si>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</si>
  <si>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</si>
  <si>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</si>
  <si>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</si>
  <si>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</si>
  <si>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</si>
  <si>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</si>
  <si>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</si>
  <si>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</si>
  <si>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</si>
  <si>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</si>
  <si>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</si>
  <si>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</si>
  <si>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</si>
  <si>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</si>
  <si>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</si>
  <si>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</si>
  <si>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</si>
  <si>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</si>
  <si>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</si>
  <si>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</si>
  <si>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</si>
  <si>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</si>
  <si>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</si>
  <si>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</si>
  <si>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</si>
  <si>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</si>
  <si>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</si>
  <si>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</si>
  <si>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</si>
  <si>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</si>
  <si>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</si>
  <si>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</si>
  <si>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</si>
  <si>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</si>
  <si>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</si>
  <si>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</si>
  <si>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</si>
  <si>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</si>
  <si>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</si>
  <si>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</si>
  <si>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</si>
  <si>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</si>
  <si>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</si>
  <si>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</si>
  <si>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</si>
  <si>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</si>
  <si>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</si>
  <si>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</si>
  <si>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</si>
  <si>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</si>
  <si>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</si>
  <si>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</si>
  <si>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</si>
  <si>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</si>
  <si>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</si>
  <si>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</si>
  <si>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</si>
  <si>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</si>
  <si>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</si>
  <si>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</si>
  <si>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</si>
  <si>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</si>
  <si>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</si>
  <si>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</si>
  <si>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</si>
  <si>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</si>
  <si>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</si>
  <si>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</si>
  <si>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</si>
  <si>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</si>
  <si>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</si>
  <si>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</si>
  <si>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</si>
  <si>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</si>
  <si>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</si>
  <si>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</si>
  <si>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</si>
  <si>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</si>
  <si>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</si>
  <si>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</si>
  <si>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</si>
  <si>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</si>
  <si>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</si>
  <si>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</si>
  <si>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</si>
  <si>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</si>
  <si>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</si>
  <si>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</si>
  <si>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</si>
  <si>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</si>
  <si>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</si>
  <si>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</si>
  <si>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</si>
  <si>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</si>
  <si>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</si>
  <si>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</si>
  <si>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</si>
  <si>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</si>
  <si>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</si>
  <si>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</si>
  <si>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</si>
  <si>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</si>
  <si>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</si>
  <si>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</si>
  <si>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</si>
  <si>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</si>
  <si>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</si>
  <si>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</si>
  <si>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</si>
  <si>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</si>
  <si>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</si>
  <si>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</si>
  <si>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</si>
  <si>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</si>
  <si>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</si>
  <si>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</si>
  <si>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</si>
  <si>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</si>
  <si>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</si>
  <si>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</si>
  <si>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</si>
  <si>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</si>
  <si>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</si>
  <si>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</si>
  <si>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</si>
  <si>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</si>
  <si>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</si>
  <si>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</si>
  <si>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</si>
  <si>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</si>
  <si>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</si>
  <si>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</si>
  <si>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</si>
  <si>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</si>
  <si>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</si>
  <si>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</si>
  <si>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</si>
  <si>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</si>
  <si>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</si>
  <si>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</si>
  <si>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</si>
  <si>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</si>
  <si>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</si>
  <si>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</si>
  <si>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</si>
  <si>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</si>
  <si>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</si>
  <si>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</si>
  <si>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</si>
  <si>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</si>
  <si>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</si>
  <si>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</si>
  <si>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</si>
  <si>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</si>
  <si>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</si>
  <si>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</si>
  <si>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</si>
  <si>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</si>
  <si>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</si>
  <si>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</si>
  <si>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</si>
  <si>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</si>
  <si>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</si>
  <si>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</si>
  <si>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</si>
  <si>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</si>
  <si>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</si>
  <si>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</si>
  <si>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</si>
  <si>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</si>
  <si>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</si>
  <si>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</si>
  <si>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</si>
  <si>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</si>
  <si>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</si>
  <si>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</si>
  <si>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</si>
  <si>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</si>
  <si>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</si>
  <si>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</si>
  <si>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</si>
  <si>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</si>
  <si>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</si>
  <si>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</si>
  <si>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</si>
  <si>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</si>
  <si>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</si>
  <si>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</si>
  <si>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</si>
  <si>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</si>
  <si>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</si>
  <si>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</si>
  <si>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</si>
  <si>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</si>
  <si>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</si>
  <si>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</si>
  <si>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</si>
  <si>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</si>
  <si>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</si>
  <si>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</si>
  <si>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</si>
  <si>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</si>
  <si>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</si>
  <si>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</si>
  <si>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</si>
  <si>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</si>
  <si>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</si>
  <si>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</si>
  <si>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</si>
  <si>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</si>
  <si>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</si>
  <si>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</si>
  <si>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</si>
  <si>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</si>
  <si>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</si>
  <si>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</si>
  <si>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</si>
  <si>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</si>
  <si>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</si>
  <si>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</si>
  <si>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</si>
  <si>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</si>
  <si>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</si>
  <si>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</si>
  <si>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</si>
  <si>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</si>
  <si>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</si>
  <si>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</si>
  <si>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</si>
  <si>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</si>
  <si>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</si>
  <si>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</si>
  <si>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</si>
  <si>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</si>
  <si>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</si>
  <si>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</si>
  <si>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</si>
  <si>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</si>
  <si>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</si>
  <si>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</si>
  <si>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</si>
  <si>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</si>
  <si>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</si>
  <si>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</si>
  <si>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</si>
  <si>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</si>
  <si>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</si>
  <si>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</si>
  <si>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</si>
  <si>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</si>
  <si>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</si>
  <si>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</si>
  <si>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</si>
  <si>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</si>
  <si>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</si>
  <si>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</si>
  <si>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</si>
  <si>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</si>
  <si>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</si>
  <si>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</si>
  <si>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</si>
  <si>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</si>
  <si>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</si>
  <si>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</si>
  <si>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</si>
  <si>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</si>
  <si>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</si>
  <si>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</si>
  <si>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</si>
  <si>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</si>
  <si>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</si>
  <si>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</si>
  <si>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</si>
  <si>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</si>
  <si>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</si>
  <si>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</si>
  <si>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</si>
  <si>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</si>
  <si>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</si>
  <si>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</si>
  <si>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</si>
  <si>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</si>
  <si>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</si>
  <si>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</si>
  <si>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</si>
  <si>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</si>
  <si>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</si>
  <si>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</si>
  <si>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</si>
  <si>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</si>
  <si>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</si>
  <si>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</si>
  <si>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</si>
  <si>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</si>
  <si>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</si>
  <si>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</si>
  <si>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</si>
  <si>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</si>
  <si>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</si>
  <si>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</si>
  <si>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</si>
  <si>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</si>
  <si>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</si>
  <si>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</si>
  <si>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</si>
  <si>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</si>
  <si>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</si>
  <si>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</si>
  <si>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</si>
  <si>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</si>
  <si>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</si>
  <si>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</si>
  <si>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</si>
  <si>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</si>
  <si>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</si>
  <si>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</si>
  <si>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</si>
  <si>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</si>
  <si>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</si>
  <si>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</si>
  <si>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</si>
  <si>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</si>
  <si>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</si>
  <si>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</si>
  <si>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</si>
  <si>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</si>
  <si>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</si>
  <si>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</si>
  <si>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</si>
  <si>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</si>
  <si>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</si>
  <si>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</si>
  <si>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</si>
  <si>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</si>
  <si>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</si>
  <si>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</si>
  <si>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</si>
  <si>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</si>
  <si>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</si>
  <si>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</si>
  <si>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</si>
  <si>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</si>
  <si>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</si>
  <si>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</si>
  <si>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</si>
  <si>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</si>
  <si>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</si>
  <si>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</si>
  <si>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</si>
  <si>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</si>
  <si>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</si>
  <si>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</si>
  <si>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</si>
  <si>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</si>
  <si>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</si>
  <si>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</si>
  <si>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</si>
  <si>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</si>
  <si>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</si>
  <si>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</si>
  <si>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</si>
  <si>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</si>
  <si>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</si>
  <si>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</si>
  <si>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</si>
  <si>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</si>
  <si>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</si>
  <si>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</si>
  <si>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</si>
  <si>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</si>
  <si>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</si>
  <si>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</si>
  <si>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</si>
  <si>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</si>
  <si>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</si>
  <si>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</si>
  <si>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</si>
  <si>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</si>
  <si>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</si>
  <si>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</si>
  <si>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</si>
  <si>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</si>
  <si>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</si>
  <si>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</si>
  <si>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</si>
  <si>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</si>
  <si>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</si>
  <si>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</si>
  <si>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</si>
  <si>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</si>
  <si>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</si>
  <si>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</si>
  <si>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</si>
  <si>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</si>
  <si>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</si>
  <si>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</si>
  <si>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</si>
  <si>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</si>
  <si>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</si>
  <si>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</si>
  <si>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</si>
  <si>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</si>
  <si>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</si>
  <si>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</si>
  <si>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</si>
  <si>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</si>
  <si>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</si>
  <si>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</si>
  <si>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</si>
  <si>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</si>
  <si>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</si>
  <si>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</si>
  <si>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</si>
  <si>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</si>
  <si>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</si>
  <si>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</si>
  <si>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</si>
  <si>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</si>
  <si>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</si>
  <si>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</si>
  <si>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</si>
  <si>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</si>
  <si>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</si>
  <si>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</si>
  <si>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</si>
  <si>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</si>
  <si>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</si>
  <si>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</si>
  <si>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</si>
  <si>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</si>
  <si>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</si>
  <si>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</si>
  <si>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</si>
  <si>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</si>
  <si>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</si>
  <si>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</si>
  <si>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</si>
  <si>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</si>
  <si>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</si>
  <si>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</si>
  <si>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</si>
  <si>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</si>
  <si>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</si>
  <si>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</si>
  <si>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</si>
  <si>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</si>
  <si>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</si>
  <si>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</si>
  <si>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</si>
  <si>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</si>
  <si>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</si>
  <si>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</si>
  <si>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</si>
  <si>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</si>
  <si>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</si>
  <si>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</si>
  <si>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</si>
  <si>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</si>
  <si>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</si>
  <si>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</si>
  <si>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</si>
  <si>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</si>
  <si>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</si>
  <si>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</si>
  <si>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</si>
  <si>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</si>
  <si>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</si>
  <si>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</si>
  <si>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</si>
  <si>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</si>
  <si>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</si>
  <si>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</si>
  <si>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</si>
  <si>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</si>
  <si>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</si>
  <si>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</si>
  <si>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</si>
  <si>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</si>
  <si>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</si>
  <si>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</si>
  <si>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</si>
  <si>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</si>
  <si>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</si>
  <si>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</si>
  <si>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</si>
  <si>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</si>
  <si>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</si>
  <si>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</si>
  <si>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</si>
  <si>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</si>
  <si>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</si>
  <si>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</si>
  <si>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</si>
  <si>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</si>
  <si>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</si>
  <si>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</si>
  <si>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</si>
  <si>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</si>
  <si>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</si>
  <si>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</si>
  <si>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</si>
  <si>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</si>
  <si>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</si>
  <si>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</si>
  <si>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</si>
  <si>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</si>
  <si>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</si>
  <si>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</si>
  <si>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</si>
  <si>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</si>
  <si>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</si>
  <si>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</si>
  <si>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</si>
  <si>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</si>
  <si>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</si>
  <si>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</si>
  <si>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</si>
  <si>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</si>
  <si>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</si>
  <si>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</si>
  <si>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</si>
  <si>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</si>
  <si>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</si>
  <si>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</si>
  <si>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</si>
  <si>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</si>
  <si>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</si>
  <si>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</si>
  <si>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</si>
  <si>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</si>
  <si>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</si>
  <si>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</si>
  <si>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</si>
  <si>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</si>
  <si>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</si>
  <si>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</si>
  <si>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</si>
  <si>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</si>
  <si>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</si>
  <si>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</si>
  <si>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</si>
  <si>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</si>
  <si>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</si>
  <si>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</si>
  <si>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</si>
  <si>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</si>
  <si>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</si>
  <si>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</si>
  <si>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</si>
  <si>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</si>
  <si>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</si>
  <si>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</si>
  <si>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</si>
  <si>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</si>
  <si>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</si>
  <si>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</si>
  <si>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</si>
  <si>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</si>
  <si>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</si>
  <si>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</si>
  <si>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</si>
  <si>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</si>
  <si>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</si>
  <si>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</si>
  <si>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</si>
  <si>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</si>
  <si>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</si>
  <si>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</si>
  <si>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</si>
  <si>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</si>
  <si>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</si>
  <si>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</si>
  <si>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</si>
  <si>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</si>
  <si>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</si>
  <si>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</si>
  <si>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</si>
  <si>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</si>
  <si>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</si>
  <si>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</si>
  <si>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</si>
  <si>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</si>
  <si>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</si>
  <si>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</si>
  <si>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</si>
  <si>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</si>
  <si>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</si>
  <si>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</si>
  <si>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</si>
  <si>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</si>
  <si>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</si>
  <si>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</si>
  <si>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</si>
  <si>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</si>
  <si>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</si>
  <si>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</si>
  <si>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</si>
  <si>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</si>
  <si>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</si>
  <si>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</si>
  <si>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</si>
  <si>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</si>
  <si>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</si>
  <si>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</si>
  <si>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</si>
  <si>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</si>
  <si>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</si>
  <si>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</si>
  <si>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</si>
  <si>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</si>
  <si>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</si>
  <si>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</si>
  <si>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</si>
  <si>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</si>
  <si>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</si>
  <si>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</si>
  <si>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</si>
  <si>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</si>
  <si>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</si>
  <si>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</si>
  <si>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</si>
  <si>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</si>
  <si>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</si>
  <si>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</si>
  <si>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</si>
  <si>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</si>
  <si>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</si>
  <si>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</si>
  <si>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</si>
  <si>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</si>
  <si>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</si>
  <si>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</si>
  <si>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</si>
  <si>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</si>
  <si>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</si>
  <si>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</si>
  <si>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</si>
  <si>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</si>
  <si>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</si>
  <si>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</si>
  <si>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</si>
  <si>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</si>
  <si>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</si>
  <si>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</si>
  <si>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</si>
  <si>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</si>
  <si>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</si>
  <si>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</si>
  <si>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</si>
  <si>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</si>
  <si>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</si>
  <si>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</si>
  <si>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</si>
  <si>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</si>
  <si>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</si>
  <si>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</si>
  <si>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</si>
  <si>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</si>
  <si>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</si>
  <si>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</si>
  <si>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</si>
  <si>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</si>
  <si>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</si>
  <si>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</si>
  <si>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</si>
  <si>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</si>
  <si>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</si>
  <si>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</si>
  <si>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</si>
  <si>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</si>
  <si>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</si>
  <si>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</si>
  <si>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</si>
  <si>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</si>
  <si>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</si>
  <si>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</si>
  <si>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</si>
  <si>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</si>
  <si>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</si>
  <si>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</si>
  <si>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</si>
  <si>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</si>
  <si>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</si>
  <si>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</si>
  <si>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</si>
  <si>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</si>
  <si>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</si>
  <si>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</si>
  <si>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</si>
  <si>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</si>
  <si>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</si>
  <si>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</si>
  <si>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</si>
  <si>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</si>
  <si>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</si>
  <si>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</si>
  <si>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</si>
  <si>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</si>
  <si>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</si>
  <si>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</si>
  <si>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</si>
  <si>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</si>
  <si>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</si>
  <si>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</si>
  <si>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</si>
  <si>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</si>
  <si>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</si>
  <si>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</si>
  <si>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</si>
  <si>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</si>
  <si>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</si>
  <si>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</si>
  <si>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</si>
  <si>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</si>
  <si>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</si>
  <si>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</si>
  <si>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</si>
  <si>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</si>
  <si>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</si>
  <si>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</si>
  <si>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</si>
  <si>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</si>
  <si>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</si>
  <si>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</si>
  <si>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</si>
  <si>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</si>
  <si>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</si>
  <si>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</si>
  <si>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</si>
  <si>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</si>
  <si>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</si>
  <si>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</si>
  <si>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</si>
  <si>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</si>
  <si>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</si>
  <si>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</si>
  <si>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</si>
  <si>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</si>
  <si>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</si>
  <si>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</si>
  <si>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</si>
  <si>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</si>
  <si>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</si>
  <si>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</si>
  <si>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</si>
  <si>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</si>
  <si>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</si>
  <si>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</si>
  <si>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</si>
  <si>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</si>
  <si>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</si>
  <si>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</si>
  <si>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</si>
  <si>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</si>
  <si>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</si>
  <si>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</si>
  <si>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</si>
  <si>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</si>
  <si>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</si>
  <si>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</si>
  <si>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</si>
  <si>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</si>
  <si>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</si>
  <si>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</si>
  <si>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</si>
  <si>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</si>
  <si>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</si>
  <si>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</si>
  <si>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</si>
  <si>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</si>
  <si>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</si>
  <si>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</si>
  <si>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</si>
  <si>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</si>
  <si>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</si>
  <si>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</si>
  <si>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</si>
  <si>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</si>
  <si>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</si>
  <si>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</si>
  <si>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</si>
  <si>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</si>
  <si>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</si>
  <si>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</si>
  <si>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</si>
  <si>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</si>
  <si>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</si>
  <si>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</si>
  <si>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</si>
  <si>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</si>
  <si>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</si>
  <si>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</si>
  <si>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</si>
  <si>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</si>
  <si>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</si>
  <si>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</si>
  <si>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</si>
  <si>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</si>
  <si>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</si>
  <si>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</si>
  <si>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</si>
  <si>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</si>
  <si>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</si>
  <si>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</si>
  <si>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</si>
  <si>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</si>
  <si>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</si>
  <si>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</si>
  <si>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</si>
  <si>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</si>
  <si>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</si>
  <si>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</si>
  <si>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</si>
  <si>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</si>
  <si>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</si>
  <si>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</si>
  <si>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</si>
  <si>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</si>
  <si>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</si>
  <si>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</si>
  <si>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</si>
  <si>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</si>
  <si>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</si>
  <si>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</si>
  <si>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</si>
  <si>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</si>
  <si>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</si>
  <si>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</si>
  <si>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</si>
  <si>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</si>
  <si>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</si>
  <si>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</si>
  <si>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</si>
  <si>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</si>
  <si>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</si>
  <si>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</si>
  <si>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</si>
  <si>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</si>
  <si>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</si>
  <si>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</si>
  <si>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</si>
  <si>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</si>
  <si>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</si>
  <si>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</si>
  <si>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</si>
  <si>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</si>
  <si>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</si>
  <si>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</si>
  <si>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</si>
  <si>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</si>
  <si>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</si>
  <si>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</si>
  <si>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</si>
  <si>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</si>
  <si>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</si>
  <si>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</si>
  <si>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</si>
  <si>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</si>
  <si>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</si>
  <si>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</si>
  <si>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</si>
  <si>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</si>
  <si>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</si>
  <si>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</si>
  <si>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</si>
  <si>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</si>
  <si>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</si>
  <si>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</si>
  <si>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</si>
  <si>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</si>
  <si>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</si>
  <si>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</si>
  <si>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</si>
  <si>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</si>
  <si>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</si>
  <si>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</si>
  <si>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</si>
  <si>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</si>
  <si>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</si>
  <si>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</si>
  <si>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</si>
  <si>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</si>
  <si>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</si>
  <si>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</si>
  <si>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</si>
  <si>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</si>
  <si>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</si>
  <si>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</si>
  <si>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</si>
  <si>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</si>
  <si>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</si>
  <si>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</si>
  <si>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</si>
  <si>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</si>
  <si>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</si>
  <si>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</si>
  <si>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</si>
  <si>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</si>
  <si>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</si>
  <si>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</si>
  <si>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</si>
  <si>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</si>
  <si>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</si>
  <si>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</si>
  <si>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</si>
  <si>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</si>
  <si>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</si>
  <si>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</si>
  <si>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</si>
  <si>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</si>
  <si>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</si>
  <si>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</si>
  <si>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</si>
  <si>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</si>
  <si>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</si>
  <si>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</si>
  <si>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</si>
  <si>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</si>
  <si>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</si>
  <si>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</si>
  <si>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</si>
  <si>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</si>
  <si>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</si>
  <si>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</si>
  <si>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</si>
  <si>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</si>
  <si>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</si>
  <si>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</si>
  <si>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</si>
  <si>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</si>
  <si>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</si>
  <si>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</si>
  <si>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</si>
  <si>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</si>
  <si>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</si>
  <si>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</si>
  <si>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</si>
  <si>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</si>
  <si>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</si>
  <si>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</si>
  <si>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</si>
  <si>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</si>
  <si>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</si>
  <si>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</si>
  <si>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</si>
  <si>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</si>
  <si>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</si>
  <si>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</si>
  <si>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</si>
  <si>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</si>
  <si>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</si>
  <si>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</si>
  <si>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</si>
  <si>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</si>
  <si>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</si>
  <si>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</si>
  <si>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</si>
  <si>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</si>
  <si>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</si>
  <si>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</si>
  <si>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</si>
  <si>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</si>
  <si>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</si>
  <si>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</si>
  <si>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</si>
  <si>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</si>
  <si>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</si>
  <si>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</si>
  <si>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</si>
  <si>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</si>
  <si>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</si>
  <si>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</si>
  <si>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</si>
  <si>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</si>
  <si>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</si>
  <si>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</si>
  <si>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</si>
  <si>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</si>
  <si>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</si>
  <si>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</si>
  <si>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</si>
  <si>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</si>
  <si>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</si>
  <si>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</si>
  <si>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</si>
  <si>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</si>
  <si>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</si>
  <si>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</si>
  <si>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</si>
  <si>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</si>
  <si>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</si>
  <si>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</si>
  <si>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</si>
  <si>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</si>
  <si>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</si>
  <si>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</si>
  <si>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</si>
  <si>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</si>
  <si>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</si>
  <si>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</si>
  <si>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</si>
  <si>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</si>
  <si>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</si>
  <si>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</si>
  <si>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</si>
  <si>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</si>
  <si>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</si>
  <si>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</si>
  <si>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</si>
  <si>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</si>
  <si>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</si>
  <si>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</si>
  <si>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</si>
  <si>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</si>
  <si>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</si>
  <si>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</si>
  <si>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</si>
  <si>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</si>
  <si>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</si>
  <si>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</si>
  <si>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</si>
  <si>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</si>
  <si>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</si>
  <si>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</si>
  <si>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</si>
  <si>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</si>
  <si>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</si>
  <si>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</si>
  <si>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</si>
  <si>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</si>
  <si>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</si>
  <si>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</si>
  <si>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</si>
  <si>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</si>
  <si>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</si>
  <si>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</si>
  <si>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</si>
  <si>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</si>
  <si>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</si>
  <si>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</si>
  <si>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</si>
  <si>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</si>
  <si>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</si>
  <si>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</si>
  <si>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</si>
  <si>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</si>
  <si>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</si>
  <si>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</si>
  <si>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</si>
  <si>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</si>
  <si>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</si>
  <si>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</si>
  <si>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</si>
  <si>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</si>
  <si>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</si>
  <si>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</si>
  <si>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</si>
  <si>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</si>
  <si>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</si>
  <si>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</si>
  <si>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</si>
  <si>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</si>
  <si>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</si>
  <si>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</si>
  <si>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</si>
  <si>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</si>
  <si>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</si>
  <si>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</si>
  <si>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</si>
  <si>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</si>
  <si>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</si>
  <si>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</si>
  <si>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</si>
  <si>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</si>
  <si>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</si>
  <si>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</si>
  <si>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</si>
  <si>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</si>
  <si>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</si>
  <si>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</si>
  <si>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</si>
  <si>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</si>
  <si>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</si>
  <si>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</si>
  <si>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</si>
  <si>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</si>
  <si>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</si>
  <si>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</si>
  <si>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</si>
  <si>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</si>
  <si>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</si>
  <si>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</si>
  <si>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</si>
  <si>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</si>
  <si>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</si>
  <si>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</si>
  <si>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</si>
  <si>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</si>
  <si>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</si>
  <si>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</si>
  <si>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</si>
  <si>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</si>
  <si>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</si>
  <si>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</si>
  <si>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</si>
  <si>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</si>
  <si>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</si>
  <si>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</si>
  <si>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</si>
  <si>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</si>
  <si>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</si>
  <si>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</si>
  <si>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</si>
  <si>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</si>
  <si>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</si>
  <si>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</si>
  <si>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</si>
  <si>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</si>
  <si>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</si>
  <si>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</si>
  <si>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</si>
  <si>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</si>
  <si>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</si>
  <si>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</si>
  <si>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</si>
  <si>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</si>
  <si>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</si>
  <si>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</si>
  <si>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</si>
  <si>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</si>
  <si>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</si>
  <si>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</si>
  <si>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</si>
  <si>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</si>
  <si>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</si>
  <si>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</si>
  <si>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</si>
  <si>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</si>
  <si>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</si>
  <si>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</si>
  <si>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</si>
  <si>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</si>
  <si>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</si>
  <si>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</si>
  <si>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</si>
  <si>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</si>
  <si>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</si>
  <si>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</si>
  <si>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</si>
  <si>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</si>
  <si>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</si>
  <si>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</si>
  <si>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</si>
  <si>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</si>
  <si>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</si>
  <si>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</si>
  <si>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</si>
  <si>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</si>
  <si>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</si>
  <si>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</si>
  <si>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</si>
  <si>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</si>
  <si>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</si>
  <si>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</si>
  <si>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</si>
  <si>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</si>
  <si>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</si>
  <si>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</si>
  <si>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</si>
  <si>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</si>
  <si>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</si>
  <si>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</si>
  <si>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</si>
  <si>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</si>
  <si>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</si>
  <si>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</si>
  <si>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</si>
  <si>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</si>
  <si>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</si>
  <si>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</si>
  <si>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</si>
  <si>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</si>
  <si>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</si>
  <si>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</si>
  <si>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</si>
  <si>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</si>
  <si>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</si>
  <si>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</si>
  <si>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</si>
  <si>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</si>
  <si>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</si>
  <si>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</si>
  <si>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</si>
  <si>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</si>
  <si>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</si>
  <si>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</si>
  <si>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</si>
  <si>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</si>
  <si>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</si>
  <si>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</si>
  <si>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</si>
  <si>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</si>
  <si>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</si>
  <si>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</si>
  <si>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</si>
  <si>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</si>
  <si>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</si>
  <si>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</si>
  <si>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</si>
  <si>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</si>
  <si>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</si>
  <si>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</si>
  <si>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</si>
  <si>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</si>
  <si>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</si>
  <si>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</si>
  <si>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</si>
  <si>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</si>
  <si>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</si>
  <si>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</si>
  <si>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</si>
  <si>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</si>
  <si>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</si>
  <si>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</si>
  <si>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</si>
  <si>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</si>
  <si>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</si>
  <si>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</si>
  <si>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</si>
  <si>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</si>
  <si>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</si>
  <si>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</si>
  <si>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</si>
  <si>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</si>
  <si>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</si>
  <si>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</si>
  <si>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</si>
  <si>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</si>
  <si>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</si>
  <si>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</si>
  <si>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</si>
  <si>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</si>
  <si>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</si>
  <si>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</si>
  <si>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</si>
  <si>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</si>
  <si>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</si>
  <si>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</si>
  <si>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</si>
  <si>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</si>
  <si>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</si>
  <si>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</si>
  <si>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</si>
  <si>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</si>
  <si>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</si>
  <si>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</si>
  <si>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</si>
  <si>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</si>
  <si>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</si>
  <si>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</si>
  <si>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</si>
  <si>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</si>
  <si>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</si>
  <si>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</si>
  <si>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</si>
  <si>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</si>
  <si>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</si>
  <si>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</si>
  <si>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</si>
  <si>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</si>
  <si>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</si>
  <si>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</si>
  <si>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</si>
  <si>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</si>
  <si>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</si>
  <si>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</si>
  <si>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</si>
  <si>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</si>
  <si>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</si>
  <si>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</si>
  <si>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</si>
  <si>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</si>
  <si>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</si>
  <si>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</si>
  <si>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</si>
  <si>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</si>
  <si>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</si>
  <si>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</si>
  <si>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</si>
  <si>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</si>
  <si>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</si>
  <si>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</si>
  <si>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</si>
  <si>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</si>
  <si>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</si>
  <si>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</si>
  <si>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</si>
  <si>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</si>
  <si>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</si>
  <si>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</si>
  <si>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</si>
  <si>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</si>
  <si>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</si>
  <si>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</si>
  <si>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</si>
  <si>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</si>
  <si>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</si>
  <si>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</si>
  <si>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</si>
  <si>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</si>
  <si>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</si>
  <si>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</si>
  <si>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</si>
  <si>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</si>
  <si>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</si>
  <si>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</si>
  <si>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</si>
  <si>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</si>
  <si>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</si>
  <si>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</si>
  <si>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</si>
  <si>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</si>
  <si>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</si>
  <si>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</si>
  <si>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</si>
  <si>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</si>
  <si>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</si>
  <si>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</si>
  <si>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</si>
  <si>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</si>
  <si>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</si>
  <si>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</si>
  <si>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</si>
  <si>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</si>
  <si>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</si>
  <si>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</si>
  <si>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</si>
  <si>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</si>
  <si>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</si>
  <si>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</si>
  <si>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</si>
  <si>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</si>
  <si>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</si>
  <si>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</si>
  <si>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</si>
  <si>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</si>
  <si>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</si>
  <si>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</si>
  <si>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</si>
  <si>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</si>
  <si>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</si>
  <si>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</si>
  <si>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</si>
  <si>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</si>
  <si>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</si>
  <si>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</si>
  <si>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</si>
  <si>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</si>
  <si>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</si>
  <si>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</si>
  <si>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</si>
  <si>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</si>
  <si>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</si>
  <si>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</si>
  <si>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</si>
  <si>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</si>
  <si>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</si>
  <si>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</si>
  <si>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</si>
  <si>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</si>
  <si>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</si>
  <si>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</si>
  <si>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</si>
  <si>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</si>
  <si>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</si>
  <si>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</si>
  <si>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</si>
  <si>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</si>
  <si>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</si>
  <si>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</si>
  <si>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</si>
  <si>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</si>
  <si>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</si>
  <si>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</si>
  <si>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</si>
  <si>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</si>
  <si>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</si>
  <si>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</si>
  <si>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</si>
  <si>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</si>
  <si>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</si>
  <si>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</si>
  <si>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</si>
  <si>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</si>
  <si>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</si>
  <si>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</si>
  <si>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</si>
  <si>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</si>
  <si>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</si>
  <si>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</si>
  <si>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</si>
  <si>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</si>
  <si>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</si>
  <si>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</si>
  <si>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</si>
  <si>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</si>
  <si>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</si>
  <si>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</si>
  <si>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</si>
  <si>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</si>
  <si>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</si>
  <si>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</si>
  <si>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</si>
  <si>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</si>
  <si>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</si>
  <si>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</si>
  <si>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</si>
  <si>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</si>
  <si>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</si>
  <si>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</si>
  <si>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</si>
  <si>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</si>
  <si>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</si>
  <si>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</si>
  <si>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</si>
  <si>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</si>
  <si>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</si>
  <si>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</si>
  <si>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</si>
  <si>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</si>
  <si>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</si>
  <si>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</si>
  <si>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</si>
  <si>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</si>
  <si>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</si>
  <si>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</si>
  <si>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</si>
  <si>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</si>
  <si>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</si>
  <si>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</si>
  <si>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</si>
  <si>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</si>
  <si>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</si>
  <si>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</si>
  <si>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</si>
  <si>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</si>
  <si>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</si>
  <si>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</si>
  <si>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</si>
  <si>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</si>
  <si>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</si>
  <si>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</si>
  <si>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</si>
  <si>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</si>
  <si>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</si>
  <si>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</si>
  <si>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</si>
  <si>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</si>
  <si>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</si>
  <si>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</si>
  <si>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</si>
  <si>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</si>
  <si>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</si>
  <si>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</si>
  <si>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</si>
  <si>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</si>
  <si>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</si>
  <si>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</si>
  <si>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</si>
  <si>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</si>
  <si>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</si>
  <si>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</si>
  <si>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</si>
  <si>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</si>
  <si>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</si>
  <si>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</si>
  <si>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</si>
  <si>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</si>
  <si>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</si>
  <si>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</si>
  <si>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</si>
  <si>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</si>
  <si>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</si>
  <si>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</si>
  <si>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</si>
  <si>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</si>
  <si>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</si>
  <si>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</si>
  <si>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</si>
  <si>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</si>
  <si>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</si>
  <si>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</si>
  <si>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</si>
  <si>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</si>
  <si>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</si>
  <si>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</si>
  <si>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</si>
  <si>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</si>
  <si>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</si>
  <si>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</si>
  <si>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</si>
  <si>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</si>
  <si>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</si>
  <si>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</si>
  <si>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</si>
  <si>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</si>
  <si>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</si>
  <si>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</si>
  <si>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</si>
  <si>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</si>
  <si>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</si>
  <si>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</si>
  <si>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</si>
  <si>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</si>
  <si>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</si>
  <si>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</si>
  <si>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</si>
  <si>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</si>
  <si>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</si>
  <si>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</si>
  <si>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</si>
  <si>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</si>
  <si>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</si>
  <si>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</si>
  <si>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</si>
  <si>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</si>
  <si>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</si>
  <si>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</si>
  <si>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</si>
  <si>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</si>
  <si>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</si>
  <si>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</si>
  <si>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</si>
  <si>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</si>
  <si>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</si>
  <si>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</si>
  <si>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</si>
  <si>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</si>
  <si>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</si>
  <si>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</si>
  <si>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</si>
  <si>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</si>
  <si>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</si>
  <si>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</si>
  <si>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</si>
  <si>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</si>
  <si>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</si>
  <si>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</si>
  <si>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</si>
  <si>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</si>
  <si>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</si>
  <si>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</si>
  <si>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</si>
  <si>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</si>
  <si>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</si>
  <si>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</si>
  <si>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</si>
  <si>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</si>
  <si>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</si>
  <si>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</si>
  <si>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</si>
  <si>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</si>
  <si>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</si>
  <si>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</si>
  <si>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</si>
  <si>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</si>
  <si>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</si>
  <si>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</si>
  <si>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</si>
  <si>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</si>
  <si>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</si>
  <si>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</si>
  <si>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</si>
  <si>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</si>
  <si>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</si>
  <si>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</si>
  <si>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</si>
  <si>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</si>
  <si>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</si>
  <si>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</si>
  <si>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</si>
  <si>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</si>
  <si>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</si>
  <si>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</si>
  <si>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</si>
  <si>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</si>
  <si>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</si>
  <si>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</si>
  <si>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</si>
  <si>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</si>
  <si>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</si>
  <si>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</si>
  <si>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</si>
  <si>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</si>
  <si>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</si>
  <si>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</si>
  <si>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</si>
  <si>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</si>
  <si>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</si>
  <si>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</si>
  <si>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</si>
  <si>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</si>
  <si>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</si>
  <si>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</si>
  <si>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</si>
  <si>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</si>
  <si>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</si>
  <si>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</si>
  <si>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</si>
  <si>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</si>
  <si>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</si>
  <si>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</si>
  <si>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</si>
  <si>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</si>
  <si>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</si>
  <si>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</si>
  <si>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</si>
  <si>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</si>
  <si>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</si>
  <si>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</si>
  <si>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</si>
  <si>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</si>
  <si>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</si>
  <si>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</si>
  <si>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</si>
  <si>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</si>
  <si>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</si>
  <si>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</si>
  <si>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</si>
  <si>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</si>
  <si>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</si>
  <si>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</si>
  <si>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</si>
  <si>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</si>
  <si>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</si>
  <si>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</si>
  <si>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</si>
  <si>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</si>
  <si>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</si>
  <si>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</si>
  <si>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</si>
  <si>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</si>
  <si>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</si>
  <si>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</si>
  <si>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</si>
  <si>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</si>
  <si>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</si>
  <si>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</si>
  <si>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</si>
  <si>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</si>
  <si>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</si>
  <si>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</si>
  <si>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</si>
  <si>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</si>
  <si>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</si>
  <si>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</si>
  <si>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</si>
  <si>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</si>
  <si>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</si>
  <si>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</si>
  <si>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</si>
  <si>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</si>
  <si>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</si>
  <si>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</si>
  <si>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</si>
  <si>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</si>
  <si>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</si>
  <si>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</si>
  <si>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</si>
  <si>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</si>
  <si>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</si>
  <si>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</si>
  <si>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</si>
  <si>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</si>
  <si>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</si>
  <si>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</si>
  <si>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</si>
  <si>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</si>
  <si>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</si>
  <si>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</si>
  <si>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</si>
  <si>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</si>
  <si>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</si>
  <si>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</si>
  <si>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</si>
  <si>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</si>
  <si>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</si>
  <si>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</si>
  <si>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</si>
  <si>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</si>
  <si>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</si>
  <si>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</si>
  <si>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</si>
  <si>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</si>
  <si>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</si>
  <si>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</si>
  <si>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</si>
  <si>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</si>
  <si>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</si>
  <si>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</si>
  <si>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</si>
  <si>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</si>
  <si>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</si>
  <si>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</si>
  <si>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</si>
  <si>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</si>
  <si>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</si>
  <si>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</si>
  <si>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</si>
  <si>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</si>
  <si>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</si>
  <si>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</si>
  <si>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</si>
  <si>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</si>
  <si>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</si>
  <si>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</si>
  <si>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</si>
  <si>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</si>
  <si>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</si>
  <si>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</si>
  <si>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</si>
  <si>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</si>
  <si>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</si>
  <si>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</si>
  <si>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</si>
  <si>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</si>
  <si>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</si>
  <si>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</si>
  <si>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</si>
  <si>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</si>
  <si>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</si>
  <si>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</si>
  <si>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</si>
  <si>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</si>
  <si>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</si>
  <si>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</si>
  <si>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</si>
  <si>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</si>
  <si>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</si>
  <si>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</si>
  <si>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</si>
  <si>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</si>
  <si>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</si>
  <si>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</si>
  <si>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</si>
  <si>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</si>
  <si>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</si>
  <si>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</si>
  <si>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</si>
  <si>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</si>
  <si>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</si>
  <si>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</si>
  <si>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</si>
  <si>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</si>
  <si>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</si>
  <si>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</si>
  <si>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</si>
  <si>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</si>
  <si>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</si>
  <si>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</si>
  <si>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</si>
  <si>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</si>
  <si>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</si>
  <si>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</si>
  <si>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</si>
  <si>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</si>
  <si>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</si>
  <si>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</si>
  <si>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</si>
  <si>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</si>
  <si>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</si>
  <si>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</si>
  <si>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</si>
  <si>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</si>
  <si>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</si>
  <si>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</si>
  <si>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</si>
  <si>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</si>
  <si>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</si>
  <si>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</si>
  <si>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</si>
  <si>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</si>
  <si>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</si>
  <si>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</si>
  <si>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</si>
  <si>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</si>
  <si>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</si>
  <si>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</si>
  <si>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</si>
  <si>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</si>
  <si>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</si>
  <si>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</si>
  <si>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</si>
  <si>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</si>
  <si>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</si>
  <si>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</si>
  <si>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</si>
  <si>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</si>
  <si>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</si>
  <si>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</si>
  <si>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</si>
  <si>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</si>
  <si>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</si>
  <si>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</si>
  <si>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</si>
  <si>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</si>
  <si>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</si>
  <si>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</si>
  <si>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</si>
  <si>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</si>
  <si>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</si>
  <si>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</si>
  <si>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</si>
  <si>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</si>
  <si>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</si>
  <si>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</si>
  <si>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</si>
  <si>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</si>
  <si>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</si>
  <si>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</si>
  <si>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</si>
  <si>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</si>
  <si>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</si>
  <si>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</si>
  <si>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</si>
  <si>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</si>
  <si>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</si>
  <si>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</si>
  <si>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</si>
  <si>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</si>
  <si>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</si>
  <si>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</si>
  <si>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</si>
  <si>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</si>
  <si>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</si>
  <si>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</si>
  <si>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</si>
  <si>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</si>
  <si>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</si>
  <si>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</si>
  <si>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</si>
  <si>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</si>
  <si>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</si>
  <si>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</si>
  <si>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</si>
  <si>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</si>
  <si>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</si>
  <si>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</si>
  <si>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</si>
  <si>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</si>
  <si>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</si>
  <si>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</si>
  <si>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</si>
  <si>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</si>
  <si>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</si>
  <si>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</si>
  <si>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</si>
  <si>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</si>
  <si>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</si>
  <si>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</si>
  <si>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</si>
  <si>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</si>
  <si>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</si>
  <si>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</si>
  <si>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</si>
  <si>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</si>
  <si>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</si>
  <si>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</si>
  <si>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</si>
  <si>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</si>
  <si>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</si>
  <si>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</si>
  <si>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</si>
  <si>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</si>
  <si>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</si>
  <si>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</si>
  <si>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</si>
  <si>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</si>
  <si>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</si>
  <si>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</si>
  <si>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</si>
  <si>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</si>
  <si>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</si>
  <si>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</si>
  <si>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</si>
  <si>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</si>
  <si>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</si>
  <si>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</si>
  <si>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</si>
  <si>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</si>
  <si>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</si>
  <si>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</si>
  <si>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</si>
  <si>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</si>
  <si>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</si>
  <si>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</si>
  <si>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</si>
  <si>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</si>
  <si>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</si>
  <si>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</si>
  <si>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</si>
  <si>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</si>
  <si>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</si>
  <si>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</si>
  <si>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</si>
  <si>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</si>
  <si>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</si>
  <si>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</si>
  <si>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</si>
  <si>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</si>
  <si>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</si>
  <si>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</si>
  <si>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</si>
  <si>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</si>
  <si>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</si>
  <si>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</si>
  <si>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</si>
  <si>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</si>
  <si>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</si>
  <si>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</si>
  <si>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</si>
  <si>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</si>
  <si>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</si>
  <si>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</si>
  <si>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</si>
  <si>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</si>
  <si>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</si>
  <si>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</si>
  <si>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</si>
  <si>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</si>
  <si>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</si>
  <si>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</si>
  <si>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</si>
  <si>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</si>
  <si>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</si>
  <si>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</si>
  <si>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</si>
  <si>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</si>
  <si>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</si>
  <si>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</si>
  <si>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</si>
  <si>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</si>
  <si>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</si>
  <si>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</si>
  <si>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</si>
  <si>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</si>
  <si>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</si>
  <si>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</si>
  <si>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</si>
  <si>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</si>
  <si>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</si>
  <si>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</si>
  <si>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</si>
  <si>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</si>
  <si>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</si>
  <si>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</si>
  <si>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</si>
  <si>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</si>
  <si>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</si>
  <si>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</si>
  <si>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</si>
  <si>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</si>
  <si>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</si>
  <si>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</si>
  <si>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</si>
  <si>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</si>
  <si>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</si>
  <si>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</si>
  <si>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</si>
  <si>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</si>
  <si>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</si>
  <si>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</si>
  <si>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</si>
  <si>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</si>
  <si>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</si>
  <si>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</si>
  <si>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</si>
  <si>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</si>
  <si>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</si>
  <si>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</si>
  <si>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</si>
  <si>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</si>
  <si>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</si>
  <si>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</si>
  <si>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</si>
  <si>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</si>
  <si>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</si>
  <si>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</si>
  <si>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</si>
  <si>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</si>
  <si>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</si>
  <si>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</si>
  <si>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</si>
  <si>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</si>
  <si>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</si>
  <si>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</si>
  <si>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</si>
  <si>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</si>
  <si>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</si>
  <si>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</si>
  <si>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</si>
  <si>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</si>
  <si>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</si>
  <si>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</si>
  <si>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</si>
  <si>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</si>
  <si>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</si>
  <si>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</si>
  <si>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</si>
  <si>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</si>
  <si>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</si>
  <si>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</si>
  <si>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</si>
  <si>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</si>
  <si>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</si>
  <si>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</si>
  <si>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</si>
  <si>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</si>
  <si>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</si>
  <si>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</si>
  <si>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</si>
  <si>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</si>
  <si>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</si>
  <si>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</si>
  <si>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</si>
  <si>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</si>
  <si>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</si>
  <si>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</si>
  <si>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</si>
  <si>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</si>
  <si>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</si>
  <si>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</si>
  <si>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</si>
  <si>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</si>
  <si>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</si>
  <si>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</si>
  <si>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</si>
  <si>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</si>
  <si>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</si>
  <si>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</si>
  <si>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</si>
  <si>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</si>
  <si>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</si>
  <si>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</si>
  <si>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</si>
  <si>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</si>
  <si>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</si>
  <si>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</si>
  <si>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</si>
  <si>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</si>
  <si>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</si>
  <si>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</si>
  <si>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</si>
  <si>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</si>
  <si>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</si>
  <si>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</si>
  <si>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</si>
  <si>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</si>
  <si>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</si>
  <si>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</si>
  <si>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</si>
  <si>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</si>
  <si>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</si>
  <si>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</si>
  <si>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</si>
  <si>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</si>
  <si>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</si>
  <si>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</si>
  <si>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</si>
  <si>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</si>
  <si>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</si>
  <si>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</si>
  <si>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</si>
  <si>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</si>
  <si>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</si>
  <si>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</si>
  <si>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</si>
  <si>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</si>
  <si>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</si>
  <si>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</si>
  <si>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</si>
  <si>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</si>
  <si>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</si>
  <si>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</si>
  <si>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</si>
  <si>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</si>
  <si>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</si>
  <si>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</si>
  <si>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</si>
  <si>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</si>
  <si>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</si>
  <si>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</si>
  <si>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</si>
  <si>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</si>
  <si>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</si>
  <si>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</si>
  <si>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</si>
  <si>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</si>
  <si>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</si>
  <si>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</si>
  <si>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</si>
  <si>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</si>
  <si>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</si>
  <si>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</si>
  <si>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</si>
  <si>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</si>
  <si>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</si>
  <si>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</si>
  <si>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</si>
  <si>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</si>
  <si>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</si>
  <si>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</si>
  <si>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</si>
  <si>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</si>
  <si>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</si>
  <si>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</si>
  <si>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</si>
  <si>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</si>
  <si>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</si>
  <si>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</si>
  <si>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</si>
  <si>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</si>
  <si>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</si>
  <si>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</si>
  <si>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</si>
  <si>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</si>
  <si>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</si>
  <si>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</si>
  <si>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</si>
  <si>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</si>
  <si>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</si>
  <si>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</si>
  <si>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</si>
  <si>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</si>
  <si>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</si>
  <si>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</si>
  <si>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</si>
  <si>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</si>
  <si>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</si>
  <si>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</si>
  <si>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</si>
  <si>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</si>
  <si>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</si>
  <si>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</si>
  <si>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</si>
  <si>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</si>
  <si>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</si>
  <si>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</si>
  <si>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</si>
  <si>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</si>
  <si>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</si>
  <si>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</si>
  <si>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</si>
  <si>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</si>
  <si>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</si>
  <si>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</si>
  <si>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</si>
  <si>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</si>
  <si>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</si>
  <si>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</si>
  <si>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</si>
  <si>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</si>
  <si>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</si>
  <si>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</si>
  <si>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</si>
  <si>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</si>
  <si>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</si>
  <si>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</si>
  <si>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</si>
  <si>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</si>
  <si>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</si>
  <si>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</si>
  <si>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</si>
  <si>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</si>
  <si>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</si>
  <si>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</si>
  <si>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</si>
  <si>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</si>
  <si>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</si>
  <si>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</si>
  <si>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</si>
  <si>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</si>
  <si>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</si>
  <si>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</si>
  <si>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</si>
  <si>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</si>
  <si>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</si>
  <si>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</si>
  <si>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</si>
  <si>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</si>
  <si>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</si>
  <si>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</si>
  <si>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</si>
  <si>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</si>
  <si>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</si>
  <si>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</si>
  <si>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</si>
  <si>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</si>
  <si>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</si>
  <si>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</si>
  <si>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</si>
  <si>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</si>
  <si>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</si>
  <si>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</si>
  <si>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</si>
  <si>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</si>
  <si>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</si>
  <si>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</si>
  <si>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</si>
  <si>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</si>
  <si>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</si>
  <si>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</si>
  <si>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</si>
  <si>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</si>
  <si>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</si>
  <si>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</si>
  <si>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</si>
  <si>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</si>
  <si>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</si>
  <si>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</si>
  <si>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</si>
  <si>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</si>
  <si>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</si>
  <si>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</si>
  <si>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</si>
  <si>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</si>
  <si>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</si>
  <si>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</si>
  <si>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</si>
  <si>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</si>
  <si>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</si>
  <si>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</si>
  <si>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</si>
  <si>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</si>
  <si>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</si>
  <si>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</si>
  <si>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</si>
  <si>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</si>
  <si>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</si>
  <si>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</si>
  <si>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</si>
  <si>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</si>
  <si>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</si>
  <si>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</si>
  <si>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</si>
  <si>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</si>
  <si>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</si>
  <si>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</si>
  <si>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</si>
  <si>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</si>
  <si>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</si>
  <si>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</si>
  <si>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</si>
  <si>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</si>
  <si>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</si>
  <si>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</si>
  <si>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</si>
  <si>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</si>
  <si>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</si>
  <si>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</si>
  <si>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</si>
  <si>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</si>
  <si>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</si>
  <si>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</si>
  <si>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</si>
  <si>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</si>
  <si>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</si>
  <si>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</si>
  <si>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</si>
  <si>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</si>
  <si>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</si>
  <si>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</si>
  <si>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</si>
  <si>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</si>
  <si>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</si>
  <si>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</si>
  <si>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</si>
  <si>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</si>
  <si>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</si>
  <si>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</si>
  <si>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</si>
  <si>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</si>
  <si>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</si>
  <si>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</si>
  <si>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</si>
  <si>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</si>
  <si>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</si>
  <si>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</si>
  <si>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</si>
  <si>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</si>
  <si>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</si>
  <si>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</si>
  <si>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</si>
  <si>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</si>
  <si>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</si>
  <si>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</si>
  <si>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</si>
  <si>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</si>
  <si>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</si>
  <si>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</si>
  <si>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</si>
  <si>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</si>
  <si>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</si>
  <si>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</si>
  <si>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</si>
  <si>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</si>
  <si>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</si>
  <si>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</si>
  <si>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</si>
  <si>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</si>
  <si>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</si>
  <si>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</si>
  <si>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</si>
  <si>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</si>
  <si>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</si>
  <si>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</si>
  <si>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</si>
  <si>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</si>
  <si>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</si>
  <si>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</si>
  <si>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</si>
  <si>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</si>
  <si>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</si>
  <si>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</si>
  <si>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</si>
  <si>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</si>
  <si>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</si>
  <si>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</si>
  <si>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</si>
  <si>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</si>
  <si>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</si>
  <si>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</si>
  <si>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</si>
  <si>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</si>
  <si>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</si>
  <si>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</si>
  <si>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</si>
  <si>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</si>
  <si>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</si>
  <si>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</si>
  <si>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</si>
  <si>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</si>
  <si>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</si>
  <si>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</si>
  <si>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</si>
  <si>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</si>
  <si>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</si>
  <si>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</si>
  <si>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</si>
  <si>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</si>
  <si>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</si>
  <si>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</si>
  <si>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</si>
  <si>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</si>
  <si>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</si>
  <si>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</si>
  <si>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</si>
  <si>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</si>
  <si>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</si>
  <si>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</si>
  <si>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</si>
  <si>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</si>
  <si>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</si>
  <si>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</si>
  <si>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</si>
  <si>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</si>
  <si>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</si>
  <si>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</si>
  <si>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</si>
  <si>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</si>
  <si>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</si>
  <si>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</si>
  <si>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</si>
  <si>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</si>
  <si>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</si>
  <si>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</si>
  <si>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</si>
  <si>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</si>
  <si>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</si>
  <si>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</si>
  <si>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</si>
  <si>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</si>
  <si>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</si>
  <si>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</si>
  <si>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</si>
  <si>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</si>
  <si>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</si>
  <si>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</si>
  <si>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</si>
  <si>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</si>
  <si>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</si>
  <si>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</si>
  <si>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</si>
  <si>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</si>
  <si>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</si>
  <si>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</si>
  <si>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</si>
  <si>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</si>
  <si>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</si>
  <si>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</si>
  <si>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</si>
  <si>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</si>
  <si>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</si>
  <si>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</si>
  <si>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</si>
  <si>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</si>
  <si>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</si>
  <si>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</si>
  <si>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</si>
  <si>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</si>
  <si>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</si>
  <si>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</si>
  <si>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</si>
  <si>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</si>
  <si>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</si>
  <si>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</si>
  <si>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</si>
  <si>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</si>
  <si>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</si>
  <si>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</si>
  <si>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</si>
  <si>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</si>
  <si>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</si>
  <si>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</si>
  <si>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</si>
  <si>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</si>
  <si>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</si>
  <si>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</si>
  <si>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</si>
  <si>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</si>
  <si>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</si>
  <si>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</si>
  <si>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</si>
  <si>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</si>
  <si>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</si>
  <si>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</si>
  <si>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</si>
  <si>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</si>
  <si>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</si>
  <si>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</si>
  <si>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</si>
  <si>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</si>
  <si>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</si>
  <si>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</si>
  <si>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</si>
  <si>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</si>
  <si>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</si>
  <si>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</si>
  <si>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</si>
  <si>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</si>
  <si>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</si>
  <si>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</si>
  <si>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</si>
  <si>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</si>
  <si>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</si>
  <si>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</si>
  <si>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</si>
  <si>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</si>
  <si>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</si>
  <si>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</si>
  <si>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</si>
  <si>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</si>
  <si>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</si>
  <si>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</si>
  <si>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</si>
  <si>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</si>
  <si>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</si>
  <si>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</si>
  <si>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</si>
  <si>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</si>
  <si>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</si>
  <si>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</si>
  <si>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</si>
  <si>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</si>
  <si>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</si>
  <si>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</si>
  <si>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</si>
  <si>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</si>
  <si>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</si>
  <si>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</si>
  <si>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</si>
  <si>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</si>
  <si>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</si>
  <si>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</si>
  <si>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</si>
  <si>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</si>
  <si>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</si>
  <si>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</si>
  <si>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</si>
  <si>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</si>
  <si>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</si>
  <si>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</si>
  <si>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</si>
  <si>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</si>
  <si>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</si>
  <si>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</si>
  <si>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</si>
  <si>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</si>
  <si>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</si>
  <si>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</si>
  <si>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</si>
  <si>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</si>
  <si>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</si>
  <si>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</si>
  <si>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</si>
  <si>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</si>
  <si>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</si>
  <si>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</si>
  <si>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</si>
  <si>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</si>
  <si>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</si>
  <si>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</si>
  <si>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</si>
  <si>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</si>
  <si>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</si>
  <si>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</si>
  <si>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</si>
  <si>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</si>
  <si>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</si>
  <si>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</si>
  <si>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</si>
  <si>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</si>
  <si>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</si>
  <si>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</si>
  <si>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</si>
  <si>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</si>
  <si>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</si>
  <si>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</si>
  <si>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</si>
  <si>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</si>
  <si>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</si>
  <si>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</si>
  <si>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</si>
  <si>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</si>
  <si>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</si>
  <si>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</si>
  <si>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</si>
  <si>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</si>
  <si>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</si>
  <si>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</si>
  <si>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</si>
  <si>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</si>
  <si>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</si>
  <si>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</si>
  <si>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</si>
  <si>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</si>
  <si>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</si>
  <si>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</si>
  <si>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</si>
  <si>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</si>
  <si>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</si>
  <si>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</si>
  <si>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</si>
  <si>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</si>
  <si>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</si>
  <si>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</si>
  <si>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</si>
  <si>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</si>
  <si>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</si>
  <si>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</si>
  <si>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</si>
  <si>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</si>
  <si>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</si>
  <si>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</si>
  <si>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</si>
  <si>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</si>
  <si>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</si>
  <si>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</si>
  <si>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</si>
  <si>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</si>
  <si>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</si>
  <si>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</si>
  <si>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</si>
  <si>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</si>
  <si>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</si>
  <si>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</si>
  <si>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</si>
  <si>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</si>
  <si>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</si>
  <si>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</si>
  <si>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</si>
  <si>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</si>
  <si>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</si>
  <si>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</si>
  <si>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</si>
  <si>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</si>
  <si>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</si>
  <si>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</si>
  <si>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</si>
  <si>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</si>
  <si>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</si>
  <si>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</si>
  <si>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</si>
  <si>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</si>
  <si>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</si>
  <si>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</si>
  <si>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</si>
  <si>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</si>
  <si>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</si>
  <si>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</si>
  <si>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</si>
  <si>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</si>
  <si>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</si>
  <si>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</si>
  <si>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</si>
  <si>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</si>
  <si>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</si>
  <si>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</si>
  <si>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</si>
  <si>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</si>
  <si>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</si>
  <si>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</si>
  <si>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</si>
  <si>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</si>
  <si>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</si>
  <si>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</si>
  <si>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</si>
  <si>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</si>
  <si>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</si>
  <si>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</si>
  <si>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</si>
  <si>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</si>
  <si>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</si>
  <si>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</si>
  <si>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</si>
  <si>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</si>
  <si>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</si>
  <si>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</si>
  <si>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</si>
  <si>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</si>
  <si>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</si>
  <si>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</si>
  <si>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</si>
  <si>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</si>
  <si>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</si>
  <si>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</si>
  <si>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</si>
  <si>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</si>
  <si>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</si>
  <si>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</si>
  <si>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</si>
  <si>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</si>
  <si>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</si>
  <si>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</si>
  <si>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</si>
  <si>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</si>
  <si>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</si>
  <si>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</si>
  <si>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</si>
  <si>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</si>
  <si>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</si>
  <si>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</si>
  <si>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</si>
  <si>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</si>
  <si>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</si>
  <si>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</si>
  <si>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</si>
  <si>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</si>
  <si>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</si>
  <si>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</si>
  <si>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</si>
  <si>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</si>
  <si>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</si>
  <si>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</si>
  <si>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</si>
  <si>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</si>
  <si>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</si>
  <si>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</si>
  <si>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</si>
  <si>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</si>
  <si>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</si>
  <si>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</si>
  <si>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</si>
  <si>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</si>
  <si>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</si>
  <si>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</si>
  <si>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</si>
  <si>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</si>
  <si>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</si>
  <si>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</si>
  <si>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</si>
  <si>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</si>
  <si>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</si>
  <si>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</si>
  <si>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</si>
  <si>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</si>
  <si>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</si>
  <si>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</si>
  <si>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</si>
  <si>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</si>
  <si>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</si>
  <si>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</si>
  <si>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</si>
  <si>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</si>
  <si>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</si>
  <si>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</si>
  <si>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</si>
  <si>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</si>
  <si>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</si>
  <si>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</si>
  <si>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</si>
  <si>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</si>
  <si>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</si>
  <si>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</si>
  <si>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</si>
  <si>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</si>
  <si>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</si>
  <si>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</si>
  <si>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</si>
  <si>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</si>
  <si>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</si>
  <si>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</si>
  <si>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</si>
  <si>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</si>
  <si>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</si>
  <si>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</si>
  <si>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</si>
  <si>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</si>
  <si>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</si>
  <si>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</si>
  <si>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</si>
  <si>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</si>
  <si>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</si>
  <si>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</si>
  <si>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</si>
  <si>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</si>
  <si>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</si>
  <si>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</si>
  <si>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</si>
  <si>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</si>
  <si>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</si>
  <si>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</si>
  <si>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</si>
  <si>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</si>
  <si>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</si>
  <si>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</si>
  <si>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</si>
  <si>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</si>
  <si>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</si>
  <si>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</si>
  <si>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</si>
  <si>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</si>
  <si>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</si>
  <si>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</si>
  <si>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</si>
  <si>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</si>
  <si>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</si>
  <si>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</si>
  <si>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</si>
  <si>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</si>
  <si>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</si>
  <si>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</si>
  <si>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</si>
  <si>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</si>
  <si>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</si>
  <si>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</si>
  <si>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</si>
  <si>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</si>
  <si>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</si>
  <si>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</si>
  <si>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</si>
  <si>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</si>
  <si>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</si>
  <si>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</si>
  <si>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</si>
  <si>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</si>
  <si>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</si>
  <si>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</si>
  <si>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</si>
  <si>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</si>
  <si>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</si>
  <si>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</si>
  <si>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</si>
  <si>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</si>
  <si>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</si>
  <si>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</si>
  <si>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</si>
  <si>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</si>
  <si>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</si>
  <si>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</si>
  <si>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</si>
  <si>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</si>
  <si>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</si>
  <si>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</si>
  <si>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</si>
  <si>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</si>
  <si>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</si>
  <si>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</si>
  <si>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</si>
  <si>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</si>
  <si>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</si>
  <si>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</si>
  <si>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</si>
  <si>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</si>
  <si>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</si>
  <si>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</si>
  <si>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</si>
  <si>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</si>
  <si>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</si>
  <si>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</si>
  <si>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</si>
  <si>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</si>
  <si>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</si>
  <si>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</si>
  <si>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</si>
  <si>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</si>
  <si>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</si>
  <si>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</si>
  <si>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</si>
  <si>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</si>
  <si>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</si>
  <si>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</si>
  <si>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</si>
  <si>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</si>
  <si>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</si>
  <si>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</si>
  <si>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</si>
  <si>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</si>
  <si>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</si>
  <si>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</si>
  <si>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</si>
  <si>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</si>
  <si>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</si>
  <si>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</si>
  <si>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</si>
  <si>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</si>
  <si>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</si>
  <si>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</si>
  <si>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</si>
  <si>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</si>
  <si>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</si>
  <si>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</si>
  <si>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</si>
  <si>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</si>
  <si>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</si>
  <si>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</si>
  <si>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</si>
  <si>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</si>
  <si>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</si>
  <si>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</si>
  <si>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</si>
  <si>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</si>
  <si>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</si>
  <si>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</si>
  <si>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</si>
  <si>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</si>
  <si>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</si>
  <si>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</si>
  <si>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</si>
  <si>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</si>
  <si>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</si>
  <si>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</si>
  <si>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</si>
  <si>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</si>
  <si>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</si>
  <si>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</si>
  <si>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</si>
  <si>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</si>
  <si>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</si>
  <si>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</si>
  <si>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</si>
  <si>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</si>
  <si>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</si>
  <si>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</si>
  <si>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</si>
  <si>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</si>
  <si>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</si>
  <si>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</si>
  <si>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</si>
  <si>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</si>
  <si>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</si>
  <si>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</si>
  <si>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</si>
  <si>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</si>
  <si>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</si>
  <si>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</si>
  <si>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</si>
  <si>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</si>
  <si>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</si>
  <si>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</si>
  <si>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</si>
  <si>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</si>
  <si>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</si>
  <si>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</si>
  <si>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</si>
  <si>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</si>
  <si>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</si>
  <si>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</si>
  <si>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</si>
  <si>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</si>
  <si>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</si>
  <si>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</si>
  <si>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</si>
  <si>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</si>
  <si>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</si>
  <si>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</si>
  <si>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</si>
  <si>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</si>
  <si>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</si>
  <si>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</si>
  <si>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</si>
  <si>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</si>
  <si>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</si>
  <si>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</si>
  <si>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</si>
  <si>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</si>
  <si>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</si>
  <si>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</si>
  <si>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</si>
  <si>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</si>
  <si>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</si>
  <si>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</si>
  <si>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</si>
  <si>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</si>
  <si>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</si>
  <si>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</si>
  <si>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</si>
  <si>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</si>
  <si>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</si>
  <si>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</si>
  <si>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</si>
  <si>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</si>
  <si>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</si>
  <si>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</si>
  <si>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</si>
  <si>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</si>
  <si>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</si>
  <si>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</si>
  <si>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</si>
  <si>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</si>
  <si>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</si>
  <si>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</si>
  <si>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</si>
  <si>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</si>
  <si>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</si>
  <si>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</si>
  <si>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</si>
  <si>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</si>
  <si>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</si>
  <si>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</si>
  <si>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</si>
  <si>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</si>
  <si>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</si>
  <si>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</si>
  <si>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</si>
  <si>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</si>
  <si>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</si>
  <si>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</si>
  <si>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</si>
  <si>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</si>
  <si>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</si>
  <si>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</si>
  <si>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</si>
  <si>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</si>
  <si>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</si>
  <si>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</si>
  <si>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</si>
  <si>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</si>
  <si>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</si>
  <si>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</si>
  <si>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</si>
  <si>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</si>
  <si>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</si>
  <si>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</si>
  <si>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</si>
  <si>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</si>
  <si>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</si>
  <si>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</si>
  <si>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</si>
  <si>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</si>
  <si>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</si>
  <si>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</si>
  <si>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</si>
  <si>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</si>
  <si>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</si>
  <si>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</si>
  <si>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</si>
  <si>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</si>
  <si>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</si>
  <si>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</si>
  <si>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</si>
  <si>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</si>
  <si>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</si>
  <si>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</si>
  <si>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</si>
  <si>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</si>
  <si>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</si>
  <si>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</si>
  <si>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</si>
  <si>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</si>
  <si>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</si>
  <si>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</si>
  <si>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</si>
  <si>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</si>
  <si>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</si>
  <si>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</si>
  <si>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</si>
  <si>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</si>
  <si>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</si>
  <si>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</si>
  <si>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</si>
  <si>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</si>
  <si>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</si>
  <si>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</si>
  <si>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</si>
  <si>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</si>
  <si>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</si>
  <si>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</si>
  <si>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</si>
  <si>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</si>
  <si>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</si>
  <si>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</si>
  <si>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</si>
  <si>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</si>
  <si>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</si>
  <si>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</si>
  <si>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</si>
  <si>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</si>
  <si>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</si>
  <si>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</si>
  <si>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</si>
  <si>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</si>
  <si>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</si>
  <si>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</si>
  <si>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</si>
  <si>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</si>
  <si>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</si>
  <si>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</si>
  <si>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</si>
  <si>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</si>
  <si>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</si>
  <si>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</si>
  <si>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</si>
  <si>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</si>
  <si>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</si>
  <si>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</si>
  <si>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</si>
  <si>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</si>
  <si>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</si>
  <si>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</si>
  <si>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</si>
  <si>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</si>
  <si>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</si>
  <si>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</si>
  <si>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</si>
  <si>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</si>
  <si>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</si>
  <si>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</si>
  <si>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</si>
  <si>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</si>
  <si>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</si>
  <si>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</si>
  <si>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</si>
  <si>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</si>
  <si>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</si>
  <si>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</si>
  <si>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</si>
  <si>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</si>
  <si>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</si>
  <si>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</si>
  <si>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</si>
  <si>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</si>
  <si>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</si>
  <si>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</si>
  <si>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</si>
  <si>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</si>
  <si>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</si>
  <si>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</si>
  <si>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</si>
  <si>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</si>
  <si>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</si>
  <si>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</si>
  <si>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</si>
  <si>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</si>
  <si>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</si>
  <si>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</si>
  <si>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</si>
  <si>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</si>
  <si>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</si>
  <si>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</si>
  <si>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</si>
  <si>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</si>
  <si>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</si>
  <si>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</si>
  <si>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</si>
  <si>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</si>
  <si>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</si>
  <si>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</si>
  <si>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</si>
  <si>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</si>
  <si>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</si>
  <si>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</si>
  <si>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</si>
  <si>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</si>
  <si>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</si>
  <si>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</si>
  <si>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</si>
  <si>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</si>
  <si>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</si>
  <si>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</si>
  <si>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</si>
  <si>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</si>
  <si>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</si>
  <si>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</si>
  <si>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</si>
  <si>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</si>
  <si>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</si>
  <si>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</si>
  <si>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</si>
  <si>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</si>
  <si>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</si>
  <si>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</si>
  <si>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</si>
  <si>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</si>
  <si>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</si>
  <si>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</si>
  <si>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</si>
  <si>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</si>
  <si>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</si>
  <si>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</si>
  <si>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</si>
  <si>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</si>
  <si>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</si>
  <si>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</si>
  <si>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</si>
  <si>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</si>
  <si>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</si>
  <si>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</si>
  <si>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</si>
  <si>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</si>
  <si>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</si>
  <si>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</si>
  <si>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</si>
  <si>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</si>
  <si>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</si>
  <si>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</si>
  <si>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</si>
  <si>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</si>
  <si>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</si>
  <si>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</si>
  <si>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</si>
  <si>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</si>
  <si>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</si>
  <si>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</si>
  <si>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</si>
  <si>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</si>
  <si>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</si>
  <si>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</si>
  <si>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</si>
  <si>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</si>
  <si>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</si>
  <si>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</si>
  <si>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</si>
  <si>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</si>
  <si>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</si>
  <si>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</si>
  <si>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</si>
  <si>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</si>
  <si>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</si>
  <si>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</si>
  <si>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</si>
  <si>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</si>
  <si>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</si>
  <si>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</si>
  <si>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</si>
  <si>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</si>
  <si>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</si>
  <si>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</si>
  <si>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</si>
  <si>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</si>
  <si>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</si>
  <si>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</si>
  <si>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</si>
  <si>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</si>
  <si>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</si>
  <si>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</si>
  <si>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</si>
  <si>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</si>
  <si>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</si>
  <si>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</si>
  <si>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</si>
  <si>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</si>
  <si>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</si>
  <si>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</si>
  <si>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</si>
  <si>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</si>
  <si>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</si>
  <si>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</si>
  <si>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</si>
  <si>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</si>
  <si>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</si>
  <si>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</si>
  <si>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</si>
  <si>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</si>
  <si>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</si>
  <si>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</si>
  <si>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</si>
  <si>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</si>
  <si>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</si>
  <si>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</si>
  <si>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</si>
  <si>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</si>
  <si>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</si>
  <si>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</si>
  <si>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</si>
  <si>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</si>
  <si>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</si>
  <si>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</si>
  <si>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</si>
  <si>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</si>
  <si>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</si>
  <si>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</si>
  <si>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</si>
  <si>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</si>
  <si>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</si>
  <si>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</si>
  <si>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</si>
  <si>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</si>
  <si>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</si>
  <si>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</si>
  <si>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</si>
  <si>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</si>
  <si>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</si>
  <si>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</si>
  <si>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</si>
  <si>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</si>
  <si>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</si>
  <si>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</si>
  <si>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</si>
  <si>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</si>
  <si>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</si>
  <si>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</si>
  <si>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</si>
  <si>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</si>
  <si>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</si>
  <si>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</si>
  <si>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</si>
  <si>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</si>
  <si>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</si>
  <si>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</si>
  <si>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</si>
  <si>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</si>
  <si>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</si>
  <si>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</si>
  <si>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</si>
  <si>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</si>
  <si>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</si>
  <si>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</si>
  <si>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</si>
  <si>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</si>
  <si>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</si>
  <si>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</si>
  <si>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</si>
  <si>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</si>
  <si>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</si>
  <si>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</si>
  <si>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</si>
  <si>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</si>
  <si>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</si>
  <si>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</si>
  <si>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</si>
  <si>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</si>
  <si>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</si>
  <si>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</si>
  <si>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</si>
  <si>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</si>
  <si>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</si>
  <si>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</si>
  <si>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</si>
  <si>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</si>
  <si>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</si>
  <si>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</si>
  <si>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</si>
  <si>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</si>
  <si>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</si>
  <si>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</si>
  <si>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</si>
  <si>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</si>
  <si>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</si>
  <si>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</si>
  <si>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</si>
  <si>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</si>
  <si>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</si>
  <si>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</si>
  <si>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</si>
  <si>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</si>
  <si>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</si>
  <si>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</si>
  <si>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</si>
  <si>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</si>
  <si>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</si>
  <si>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</si>
  <si>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</si>
  <si>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</si>
  <si>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</si>
  <si>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</si>
  <si>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</si>
  <si>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</si>
  <si>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</si>
  <si>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</si>
  <si>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</si>
  <si>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</si>
  <si>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</si>
  <si>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</si>
  <si>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</si>
  <si>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</si>
  <si>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</si>
  <si>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</si>
  <si>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</si>
  <si>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</si>
  <si>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</si>
  <si>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</si>
  <si>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</si>
  <si>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</si>
  <si>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</si>
  <si>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</si>
  <si>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</si>
  <si>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</si>
  <si>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</si>
  <si>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</si>
  <si>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</si>
  <si>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</si>
  <si>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</si>
  <si>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</si>
  <si>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</si>
  <si>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</si>
  <si>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</si>
  <si>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</si>
  <si>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</si>
  <si>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</si>
  <si>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</si>
  <si>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</si>
  <si>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</si>
  <si>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</si>
  <si>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</si>
  <si>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</si>
  <si>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</si>
  <si>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</si>
  <si>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</si>
  <si>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</si>
  <si>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</si>
  <si>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</si>
  <si>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</si>
  <si>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</si>
  <si>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</si>
  <si>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</si>
  <si>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</si>
  <si>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</si>
  <si>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</si>
  <si>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</si>
  <si>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</si>
  <si>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</si>
  <si>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</si>
  <si>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</si>
  <si>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</si>
  <si>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</si>
  <si>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</si>
  <si>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</si>
  <si>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</si>
  <si>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</si>
  <si>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</si>
  <si>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</si>
  <si>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</si>
  <si>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</si>
  <si>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</si>
  <si>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</si>
  <si>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</si>
  <si>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</si>
  <si>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</si>
  <si>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</si>
  <si>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</si>
  <si>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</si>
  <si>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</si>
  <si>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</si>
  <si>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</si>
  <si>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</si>
  <si>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</si>
  <si>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</si>
  <si>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</si>
  <si>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</si>
  <si>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</si>
  <si>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</si>
  <si>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</si>
  <si>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</si>
  <si>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</si>
  <si>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</si>
  <si>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</si>
  <si>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</si>
  <si>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</si>
  <si>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</si>
  <si>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</si>
  <si>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</si>
  <si>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</si>
  <si>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</si>
  <si>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</si>
  <si>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</si>
  <si>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</si>
  <si>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</si>
  <si>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</si>
  <si>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</si>
  <si>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</si>
  <si>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</si>
  <si>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</si>
  <si>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</si>
  <si>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</si>
  <si>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</si>
  <si>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</si>
  <si>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</si>
  <si>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</si>
  <si>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</si>
  <si>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</si>
  <si>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</si>
  <si>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</si>
  <si>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</si>
  <si>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</si>
  <si>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</si>
  <si>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</si>
  <si>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</si>
  <si>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</si>
  <si>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</si>
  <si>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</si>
  <si>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</si>
  <si>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</si>
  <si>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</si>
  <si>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</si>
  <si>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</si>
  <si>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</si>
  <si>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</si>
  <si>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</si>
  <si>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</si>
  <si>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</si>
  <si>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</si>
  <si>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</si>
  <si>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</si>
  <si>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</si>
  <si>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</si>
  <si>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</si>
  <si>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</si>
  <si>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</si>
  <si>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</si>
  <si>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</si>
  <si>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</si>
  <si>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</si>
  <si>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</si>
  <si>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</si>
  <si>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</si>
  <si>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</si>
  <si>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</si>
  <si>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</si>
  <si>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</si>
  <si>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</si>
  <si>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</si>
  <si>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</si>
  <si>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</si>
  <si>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</si>
  <si>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</si>
  <si>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</si>
  <si>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</si>
  <si>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</si>
  <si>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</si>
  <si>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</si>
  <si>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</si>
  <si>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</si>
  <si>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</si>
  <si>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</si>
  <si>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</si>
  <si>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</si>
  <si>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</si>
  <si>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</si>
  <si>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</si>
  <si>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</si>
  <si>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</si>
  <si>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</si>
  <si>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</si>
  <si>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</si>
  <si>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</si>
  <si>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</si>
  <si>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</si>
  <si>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</si>
  <si>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</si>
  <si>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</si>
  <si>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</si>
  <si>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</si>
  <si>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</si>
  <si>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</si>
  <si>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</si>
  <si>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</si>
  <si>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</si>
  <si>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</si>
  <si>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</si>
  <si>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</si>
  <si>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</si>
  <si>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</si>
  <si>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</si>
  <si>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</si>
  <si>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</si>
  <si>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</si>
  <si>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</si>
  <si>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</si>
  <si>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</si>
  <si>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</si>
  <si>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</si>
  <si>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</si>
  <si>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</si>
  <si>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</si>
  <si>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</si>
  <si>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</si>
  <si>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</si>
  <si>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</si>
  <si>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</si>
  <si>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</si>
  <si>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</si>
  <si>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</si>
  <si>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</si>
  <si>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</si>
  <si>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</si>
  <si>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</si>
  <si>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</si>
  <si>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</si>
  <si>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</si>
  <si>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</si>
  <si>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</si>
  <si>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</si>
  <si>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</si>
  <si>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</si>
  <si>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</si>
  <si>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</si>
  <si>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</si>
  <si>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</si>
  <si>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</si>
  <si>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</si>
  <si>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</si>
  <si>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</si>
  <si>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</si>
  <si>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</si>
  <si>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</si>
  <si>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</si>
  <si>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</si>
  <si>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</si>
  <si>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</si>
  <si>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</si>
  <si>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</si>
  <si>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</si>
  <si>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</si>
  <si>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</si>
  <si>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</si>
  <si>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</si>
  <si>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</si>
  <si>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</si>
  <si>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</si>
  <si>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</si>
  <si>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</si>
  <si>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</si>
  <si>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</si>
  <si>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</si>
  <si>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</si>
  <si>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</si>
  <si>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</si>
  <si>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</si>
  <si>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</si>
  <si>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</si>
  <si>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</si>
  <si>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</si>
  <si>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</si>
  <si>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</si>
  <si>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</si>
  <si>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</si>
  <si>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</si>
  <si>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</si>
  <si>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</si>
  <si>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</si>
  <si>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</si>
  <si>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</si>
  <si>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</si>
  <si>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</si>
  <si>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</si>
  <si>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</si>
  <si>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</si>
  <si>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</si>
  <si>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</si>
  <si>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</si>
  <si>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</si>
  <si>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</si>
  <si>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</si>
  <si>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</si>
  <si>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</si>
  <si>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</si>
  <si>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</si>
  <si>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</si>
  <si>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</si>
  <si>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</si>
  <si>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</si>
  <si>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</si>
  <si>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</si>
  <si>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</si>
  <si>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</si>
  <si>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</si>
  <si>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</si>
  <si>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</si>
  <si>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</si>
  <si>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</si>
  <si>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</si>
  <si>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</si>
  <si>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</si>
  <si>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</si>
  <si>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</si>
  <si>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</si>
  <si>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</si>
  <si>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</si>
  <si>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</si>
  <si>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</si>
  <si>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</si>
  <si>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</si>
  <si>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</si>
  <si>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</si>
  <si>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</si>
  <si>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</si>
  <si>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</si>
  <si>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</si>
  <si>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</si>
  <si>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</si>
  <si>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</si>
  <si>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</si>
  <si>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</si>
  <si>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</si>
  <si>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</si>
  <si>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</si>
  <si>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</si>
  <si>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</si>
  <si>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</si>
  <si>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</si>
  <si>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</si>
  <si>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</si>
  <si>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</si>
  <si>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</si>
  <si>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</si>
  <si>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</si>
  <si>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</si>
  <si>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</si>
  <si>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</si>
  <si>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</si>
  <si>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</si>
  <si>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</si>
  <si>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</si>
  <si>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</si>
  <si>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</si>
  <si>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</si>
  <si>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</si>
  <si>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</si>
  <si>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</si>
  <si>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</si>
  <si>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</si>
  <si>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</si>
  <si>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</si>
  <si>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</si>
  <si>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</si>
  <si>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</si>
  <si>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</si>
  <si>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</si>
  <si>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</si>
  <si>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</si>
  <si>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</si>
  <si>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</si>
  <si>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</si>
  <si>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</si>
  <si>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</si>
  <si>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</si>
  <si>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</si>
  <si>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</si>
  <si>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</si>
  <si>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</si>
  <si>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</si>
  <si>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</si>
  <si>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</si>
  <si>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</si>
  <si>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</si>
  <si>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</si>
  <si>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</si>
  <si>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</si>
  <si>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</si>
  <si>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</si>
  <si>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</si>
  <si>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</si>
  <si>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</si>
  <si>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</si>
  <si>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</si>
  <si>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</si>
  <si>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</si>
  <si>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</si>
  <si>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</si>
  <si>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</si>
  <si>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</si>
  <si>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</si>
  <si>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</si>
  <si>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</si>
  <si>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</si>
  <si>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</si>
  <si>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</si>
  <si>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</si>
  <si>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</si>
  <si>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</si>
  <si>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</si>
  <si>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</si>
  <si>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</si>
  <si>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</si>
  <si>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</si>
  <si>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</si>
  <si>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</si>
  <si>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</si>
  <si>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</si>
  <si>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</si>
  <si>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</si>
  <si>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</si>
  <si>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</si>
  <si>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</si>
  <si>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</si>
  <si>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</si>
  <si>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</si>
  <si>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</si>
  <si>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</si>
  <si>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</si>
  <si>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</si>
  <si>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</si>
  <si>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</si>
  <si>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</si>
  <si>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</si>
  <si>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</si>
  <si>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</si>
  <si>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</si>
  <si>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</si>
  <si>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</si>
  <si>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</si>
  <si>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</si>
  <si>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</si>
  <si>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</si>
  <si>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</si>
  <si>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</si>
  <si>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</si>
  <si>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</si>
  <si>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</si>
  <si>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</si>
  <si>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</si>
  <si>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</si>
  <si>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</si>
  <si>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</si>
  <si>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</si>
  <si>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</si>
  <si>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</si>
  <si>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</si>
  <si>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</si>
  <si>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</si>
  <si>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</si>
  <si>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</si>
  <si>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</si>
  <si>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</si>
  <si>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</si>
  <si>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</si>
  <si>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</si>
  <si>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</si>
  <si>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</si>
  <si>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</si>
  <si>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</si>
  <si>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</si>
  <si>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</si>
  <si>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</si>
  <si>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</si>
  <si>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</si>
  <si>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</si>
  <si>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</si>
  <si>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</si>
  <si>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</si>
  <si>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</si>
  <si>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</si>
  <si>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</si>
  <si>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</si>
  <si>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</si>
  <si>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</si>
  <si>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</si>
  <si>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</si>
  <si>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</si>
  <si>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</si>
  <si>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</si>
  <si>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</si>
  <si>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</si>
  <si>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</si>
  <si>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</si>
  <si>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</si>
  <si>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</si>
  <si>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</si>
  <si>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</si>
  <si>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</si>
  <si>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</si>
  <si>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</si>
  <si>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</si>
  <si>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</si>
  <si>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</si>
  <si>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</si>
  <si>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</si>
  <si>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</si>
  <si>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</si>
  <si>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</si>
  <si>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</si>
  <si>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</si>
  <si>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</si>
  <si>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</si>
  <si>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</si>
  <si>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</si>
  <si>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</si>
  <si>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</si>
  <si>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</si>
  <si>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</si>
  <si>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</si>
  <si>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</si>
  <si>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</si>
  <si>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</si>
  <si>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</si>
  <si>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</si>
  <si>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</si>
  <si>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</si>
  <si>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</si>
  <si>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</si>
  <si>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</si>
  <si>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</si>
  <si>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</si>
  <si>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</si>
  <si>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</si>
  <si>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</si>
  <si>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</si>
  <si>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</si>
  <si>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</si>
  <si>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</si>
  <si>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</si>
  <si>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</si>
  <si>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</si>
  <si>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</si>
  <si>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</si>
  <si>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</si>
  <si>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</si>
  <si>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</si>
  <si>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</si>
  <si>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</si>
  <si>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</si>
  <si>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</si>
  <si>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</si>
  <si>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</si>
  <si>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</si>
  <si>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</si>
  <si>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</si>
  <si>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</si>
  <si>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</si>
  <si>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</si>
  <si>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</si>
  <si>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</si>
  <si>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</si>
  <si>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</si>
  <si>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</si>
  <si>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</si>
  <si>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</si>
  <si>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</si>
  <si>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</si>
  <si>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</si>
  <si>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</si>
  <si>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</si>
  <si>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</si>
  <si>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</si>
  <si>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</si>
  <si>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</si>
  <si>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</si>
  <si>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</si>
  <si>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</si>
  <si>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</si>
  <si>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</si>
  <si>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</si>
  <si>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</si>
  <si>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</si>
  <si>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</si>
  <si>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</si>
  <si>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</si>
  <si>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</si>
  <si>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</si>
  <si>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</si>
  <si>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</si>
  <si>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</si>
  <si>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</si>
  <si>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</si>
  <si>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</si>
  <si>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</si>
  <si>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</si>
  <si>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</si>
  <si>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</si>
  <si>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</si>
  <si>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</si>
  <si>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</si>
  <si>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</si>
  <si>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</si>
  <si>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</si>
  <si>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</si>
  <si>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</si>
  <si>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</si>
  <si>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</si>
  <si>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</si>
  <si>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</si>
  <si>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</si>
  <si>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</si>
  <si>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</si>
  <si>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</si>
  <si>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</si>
  <si>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</si>
  <si>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</si>
  <si>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</si>
  <si>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</si>
  <si>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</si>
  <si>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</si>
  <si>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</si>
  <si>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</si>
  <si>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</si>
  <si>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</si>
  <si>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</si>
  <si>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</si>
  <si>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</si>
  <si>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</si>
  <si>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</si>
  <si>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</si>
  <si>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</si>
  <si>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</si>
  <si>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</si>
  <si>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</si>
  <si>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</si>
  <si>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</si>
  <si>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</si>
  <si>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</si>
  <si>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</si>
  <si>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</si>
  <si>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</si>
  <si>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</si>
  <si>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</si>
  <si>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</si>
  <si>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</si>
  <si>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</si>
  <si>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</si>
  <si>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</si>
  <si>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</si>
  <si>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</si>
  <si>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</si>
  <si>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</si>
  <si>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</si>
  <si>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</si>
  <si>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</si>
  <si>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</si>
  <si>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</si>
  <si>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</si>
  <si>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</si>
  <si>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</si>
  <si>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</si>
  <si>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</si>
  <si>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</si>
  <si>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</si>
  <si>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</si>
  <si>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</si>
  <si>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</si>
  <si>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</si>
  <si>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</si>
  <si>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</si>
  <si>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</si>
  <si>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</si>
  <si>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</si>
  <si>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</si>
  <si>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</si>
  <si>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</si>
  <si>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</si>
  <si>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</si>
  <si>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</si>
  <si>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</si>
  <si>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</si>
  <si>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</si>
  <si>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</si>
  <si>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</si>
  <si>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</si>
  <si>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</si>
  <si>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</si>
  <si>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</si>
  <si>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</si>
  <si>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</si>
  <si>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</si>
  <si>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</si>
  <si>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</si>
  <si>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</si>
  <si>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</si>
  <si>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</si>
  <si>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</si>
  <si>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</si>
  <si>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</si>
  <si>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</si>
  <si>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</si>
  <si>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</si>
  <si>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</si>
  <si>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</si>
  <si>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</si>
  <si>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</si>
  <si>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</si>
  <si>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</si>
  <si>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</si>
  <si>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</si>
  <si>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</si>
  <si>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</si>
  <si>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</si>
  <si>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</si>
  <si>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</si>
  <si>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</si>
  <si>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</si>
  <si>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</si>
  <si>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</si>
  <si>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</si>
  <si>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</si>
  <si>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</si>
  <si>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</si>
  <si>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</si>
  <si>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</si>
  <si>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</si>
  <si>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</si>
  <si>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</si>
  <si>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</si>
  <si>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</si>
  <si>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</si>
  <si>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</si>
  <si>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</si>
  <si>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</si>
  <si>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</si>
  <si>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</si>
  <si>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</si>
  <si>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</si>
  <si>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</si>
  <si>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</si>
  <si>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</si>
  <si>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</si>
  <si>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</si>
  <si>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</si>
  <si>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</si>
  <si>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</si>
  <si>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</si>
  <si>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</si>
  <si>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</si>
  <si>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</si>
  <si>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</si>
  <si>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</si>
  <si>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</si>
  <si>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</si>
  <si>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</si>
  <si>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</si>
  <si>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</si>
  <si>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</si>
  <si>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</si>
  <si>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</si>
  <si>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</si>
  <si>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</si>
  <si>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</si>
  <si>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</si>
  <si>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</si>
  <si>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</si>
  <si>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</si>
  <si>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</si>
  <si>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</si>
  <si>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</si>
  <si>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</si>
  <si>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</si>
  <si>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</si>
  <si>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</si>
  <si>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</si>
  <si>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</si>
  <si>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</si>
  <si>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</si>
  <si>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</si>
  <si>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</si>
  <si>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</si>
  <si>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</si>
  <si>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</si>
  <si>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</si>
  <si>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</si>
  <si>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</si>
  <si>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</si>
  <si>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</si>
  <si>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</si>
  <si>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</si>
  <si>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</si>
  <si>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</si>
  <si>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</si>
  <si>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</si>
  <si>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</si>
  <si>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</si>
  <si>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</si>
  <si>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</si>
  <si>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</si>
  <si>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</si>
  <si>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</si>
  <si>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</si>
  <si>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</si>
  <si>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</si>
  <si>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</si>
  <si>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</si>
  <si>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</si>
  <si>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</si>
  <si>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</si>
  <si>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</si>
  <si>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</si>
  <si>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</si>
  <si>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</si>
  <si>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</si>
  <si>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</si>
  <si>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</si>
  <si>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</si>
  <si>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</si>
  <si>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</si>
  <si>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</si>
  <si>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</si>
  <si>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</si>
  <si>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</si>
  <si>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</si>
  <si>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</si>
  <si>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</si>
  <si>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</si>
  <si>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</si>
  <si>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</si>
  <si>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</si>
  <si>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</si>
  <si>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</si>
  <si>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</si>
  <si>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</si>
  <si>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</si>
  <si>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</si>
  <si>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</si>
  <si>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</si>
  <si>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</si>
  <si>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</si>
  <si>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</si>
  <si>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</si>
  <si>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</si>
  <si>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</si>
  <si>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</si>
  <si>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</si>
  <si>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</si>
  <si>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</si>
  <si>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</si>
  <si>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</si>
  <si>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</si>
  <si>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</si>
  <si>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</si>
  <si>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</si>
  <si>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</si>
  <si>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</si>
  <si>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</si>
  <si>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</si>
  <si>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</si>
  <si>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</si>
  <si>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</si>
  <si>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</si>
  <si>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</si>
  <si>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</si>
  <si>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</si>
  <si>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</si>
  <si>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</si>
  <si>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</si>
  <si>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</si>
  <si>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</si>
  <si>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</si>
  <si>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</si>
  <si>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</si>
  <si>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</si>
  <si>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</si>
  <si>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</si>
  <si>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</si>
  <si>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</si>
  <si>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</si>
  <si>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</si>
  <si>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</si>
  <si>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</si>
  <si>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</si>
  <si>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</si>
  <si>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</si>
  <si>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</si>
  <si>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</si>
  <si>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</si>
  <si>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</si>
  <si>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</si>
  <si>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</si>
  <si>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</si>
  <si>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</si>
  <si>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</si>
  <si>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</si>
  <si>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</si>
  <si>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</si>
  <si>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</si>
  <si>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</si>
  <si>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</si>
  <si>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</si>
  <si>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</si>
  <si>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</si>
  <si>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</si>
  <si>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</si>
  <si>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</si>
  <si>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</si>
  <si>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</si>
  <si>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</si>
  <si>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</si>
  <si>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</si>
  <si>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</si>
  <si>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</si>
  <si>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</si>
  <si>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</si>
  <si>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</si>
  <si>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</si>
  <si>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</si>
  <si>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</si>
  <si>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</si>
  <si>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</si>
  <si>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</si>
  <si>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</si>
  <si>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</si>
  <si>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</si>
  <si>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</si>
  <si>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</si>
  <si>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</si>
  <si>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</si>
  <si>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</si>
  <si>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</si>
  <si>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</si>
  <si>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</si>
  <si>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</si>
  <si>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</si>
  <si>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</si>
  <si>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</si>
  <si>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</si>
  <si>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</si>
  <si>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</si>
  <si>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</si>
  <si>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</si>
  <si>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</si>
  <si>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</si>
  <si>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</si>
  <si>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</si>
  <si>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</si>
  <si>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</si>
  <si>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</si>
  <si>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</si>
  <si>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</si>
  <si>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</si>
  <si>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</si>
  <si>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</si>
  <si>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</si>
  <si>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</si>
  <si>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</si>
  <si>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</si>
  <si>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</si>
  <si>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</si>
  <si>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</si>
  <si>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</si>
  <si>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</si>
  <si>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</si>
  <si>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</si>
  <si>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</si>
  <si>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</si>
  <si>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</si>
  <si>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</si>
  <si>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</si>
  <si>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</si>
  <si>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</si>
  <si>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</si>
  <si>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</si>
  <si>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</si>
  <si>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</si>
  <si>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</si>
  <si>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</si>
  <si>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</si>
  <si>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</si>
  <si>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</si>
  <si>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</si>
  <si>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</si>
  <si>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</si>
  <si>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</si>
  <si>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</si>
  <si>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</si>
  <si>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</si>
  <si>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</si>
  <si>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</si>
  <si>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</si>
  <si>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</si>
  <si>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</si>
  <si>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</si>
  <si>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</si>
  <si>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</si>
  <si>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</si>
  <si>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</si>
  <si>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</si>
  <si>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</si>
  <si>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</si>
  <si>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</si>
  <si>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</si>
  <si>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</si>
  <si>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</si>
  <si>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</si>
  <si>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</si>
  <si>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</si>
  <si>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</si>
  <si>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</si>
  <si>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</si>
  <si>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</si>
  <si>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</si>
  <si>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</si>
  <si>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</si>
  <si>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</si>
  <si>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</si>
  <si>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</si>
  <si>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</si>
  <si>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</si>
  <si>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</si>
  <si>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</si>
  <si>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</si>
  <si>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</si>
  <si>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</si>
  <si>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</si>
  <si>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</si>
  <si>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</si>
  <si>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</si>
  <si>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</si>
  <si>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</si>
  <si>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</si>
  <si>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</si>
  <si>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</si>
  <si>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</si>
  <si>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</si>
  <si>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</si>
  <si>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</si>
  <si>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</si>
  <si>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</si>
  <si>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</si>
  <si>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</si>
  <si>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</si>
  <si>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</si>
  <si>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</si>
  <si>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</si>
  <si>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</si>
  <si>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</si>
  <si>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</si>
  <si>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</si>
  <si>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</si>
  <si>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</si>
  <si>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</si>
  <si>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</si>
  <si>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</si>
  <si>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</si>
  <si>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</si>
  <si>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</si>
  <si>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</si>
  <si>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</si>
  <si>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</si>
  <si>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</si>
  <si>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</si>
  <si>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</si>
  <si>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</si>
  <si>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</si>
  <si>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</si>
  <si>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</si>
  <si>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</si>
  <si>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</si>
  <si>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</si>
  <si>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</si>
  <si>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</si>
  <si>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</si>
  <si>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</si>
  <si>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</si>
  <si>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</si>
  <si>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</si>
  <si>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</si>
  <si>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</si>
  <si>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</si>
  <si>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</si>
  <si>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</si>
  <si>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</si>
  <si>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</si>
  <si>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</si>
  <si>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</si>
  <si>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</si>
  <si>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</si>
  <si>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</si>
  <si>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</si>
  <si>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</si>
  <si>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</si>
  <si>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</si>
  <si>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</si>
  <si>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</si>
  <si>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</si>
  <si>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</si>
  <si>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</si>
  <si>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</si>
  <si>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</si>
  <si>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</si>
  <si>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</si>
  <si>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</si>
  <si>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</si>
  <si>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</si>
  <si>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</si>
  <si>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</si>
  <si>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</si>
  <si>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</si>
  <si>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</si>
  <si>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</si>
  <si>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</si>
  <si>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</si>
  <si>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</si>
  <si>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</si>
  <si>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</si>
  <si>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</si>
  <si>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</si>
  <si>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</si>
  <si>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</si>
  <si>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</si>
  <si>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</si>
  <si>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</si>
  <si>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</si>
  <si>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</si>
  <si>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</si>
  <si>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</si>
  <si>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</si>
  <si>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</si>
  <si>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</si>
  <si>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</si>
  <si>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</si>
  <si>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</si>
  <si>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</si>
  <si>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</si>
  <si>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</si>
  <si>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</si>
  <si>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</si>
  <si>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</si>
  <si>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</si>
  <si>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</si>
  <si>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</si>
  <si>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</si>
  <si>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</si>
  <si>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</si>
  <si>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</si>
  <si>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</si>
  <si>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</si>
  <si>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</si>
  <si>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</si>
  <si>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</si>
  <si>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</si>
  <si>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</si>
  <si>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</si>
  <si>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</si>
  <si>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</si>
  <si>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</si>
  <si>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</si>
  <si>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</si>
  <si>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</si>
  <si>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</si>
  <si>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</si>
  <si>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</si>
  <si>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</si>
  <si>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</si>
  <si>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</si>
  <si>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</si>
  <si>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</si>
  <si>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</si>
  <si>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</si>
  <si>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</si>
  <si>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</si>
  <si>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</si>
  <si>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</si>
  <si>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</si>
  <si>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</si>
  <si>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</si>
  <si>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</si>
  <si>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</si>
  <si>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</si>
  <si>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</si>
  <si>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</si>
  <si>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</si>
  <si>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</si>
  <si>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</si>
  <si>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</si>
  <si>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</si>
  <si>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</si>
  <si>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</si>
  <si>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</si>
  <si>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</si>
  <si>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</si>
  <si>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</si>
  <si>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</si>
  <si>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</si>
  <si>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</si>
  <si>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</si>
  <si>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</si>
  <si>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</si>
  <si>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</si>
  <si>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</si>
  <si>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</si>
  <si>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</si>
  <si>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</si>
  <si>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</si>
  <si>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</si>
  <si>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</si>
  <si>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</si>
  <si>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</si>
  <si>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</si>
  <si>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</si>
  <si>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</si>
  <si>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</si>
  <si>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</si>
  <si>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</si>
  <si>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</si>
  <si>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</si>
  <si>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</si>
  <si>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</si>
  <si>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</si>
  <si>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</si>
  <si>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</si>
  <si>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</si>
  <si>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</si>
  <si>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</si>
  <si>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</si>
  <si>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</si>
  <si>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</si>
  <si>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</si>
  <si>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</si>
  <si>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</si>
  <si>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</si>
  <si>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</si>
  <si>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</si>
  <si>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</si>
  <si>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</si>
  <si>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</si>
  <si>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</si>
  <si>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</si>
  <si>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</si>
  <si>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</si>
  <si>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</si>
  <si>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</si>
  <si>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</si>
  <si>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</si>
  <si>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</si>
  <si>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</si>
  <si>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</si>
  <si>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</si>
  <si>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</si>
  <si>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</si>
  <si>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</si>
  <si>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</si>
  <si>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</si>
  <si>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</si>
  <si>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</si>
  <si>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</si>
  <si>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</si>
  <si>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</si>
  <si>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</si>
  <si>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</si>
  <si>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</si>
  <si>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</si>
  <si>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</si>
  <si>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</si>
  <si>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</si>
  <si>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</si>
  <si>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</si>
  <si>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</si>
  <si>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</si>
  <si>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</si>
  <si>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</si>
  <si>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</si>
  <si>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</si>
  <si>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</si>
  <si>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</si>
  <si>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</si>
  <si>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</si>
  <si>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</si>
  <si>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</si>
  <si>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</si>
  <si>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</si>
  <si>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</si>
  <si>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</si>
  <si>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</si>
  <si>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</si>
  <si>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</si>
  <si>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</si>
  <si>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</si>
  <si>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</si>
  <si>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</si>
  <si>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</si>
  <si>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</si>
  <si>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</si>
  <si>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</si>
  <si>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</si>
  <si>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</si>
  <si>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</si>
  <si>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</si>
  <si>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</si>
  <si>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</si>
  <si>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</si>
  <si>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</si>
  <si>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</si>
  <si>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</si>
  <si>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</si>
  <si>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</si>
  <si>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</si>
  <si>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</si>
  <si>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</si>
  <si>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</si>
  <si>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</si>
  <si>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</si>
  <si>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</si>
  <si>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</si>
  <si>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</si>
  <si>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</si>
  <si>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</si>
  <si>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</si>
  <si>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</si>
  <si>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</si>
  <si>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</si>
  <si>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</si>
  <si>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</si>
  <si>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</si>
  <si>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</si>
  <si>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</si>
  <si>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</si>
  <si>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</si>
  <si>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</si>
  <si>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</si>
  <si>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</si>
  <si>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</si>
  <si>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</si>
  <si>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</si>
  <si>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</si>
  <si>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</si>
  <si>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</si>
  <si>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</si>
  <si>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</si>
  <si>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</si>
  <si>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</si>
  <si>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</si>
  <si>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</si>
  <si>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</si>
  <si>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</si>
  <si>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</si>
  <si>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</si>
  <si>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</si>
  <si>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</si>
  <si>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</si>
  <si>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</si>
  <si>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</si>
  <si>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</si>
  <si>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</si>
  <si>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</si>
  <si>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</si>
  <si>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</si>
  <si>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</si>
  <si>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</si>
  <si>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</si>
  <si>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</si>
  <si>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</si>
  <si>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</si>
  <si>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</si>
  <si>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</si>
  <si>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</si>
  <si>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</si>
  <si>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</si>
  <si>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</si>
  <si>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</si>
  <si>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</si>
  <si>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</si>
  <si>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</si>
  <si>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</si>
  <si>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</si>
  <si>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</si>
  <si>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</si>
  <si>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</si>
  <si>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</si>
  <si>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</si>
  <si>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</si>
  <si>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</si>
  <si>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</si>
  <si>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</si>
  <si>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</si>
  <si>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</si>
  <si>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</si>
  <si>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</si>
  <si>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</si>
  <si>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</si>
  <si>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</si>
  <si>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</si>
  <si>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</si>
  <si>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</si>
  <si>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</si>
  <si>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</si>
  <si>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</si>
  <si>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</si>
  <si>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</si>
  <si>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</si>
  <si>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</si>
  <si>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</si>
  <si>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</si>
  <si>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</si>
  <si>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</si>
  <si>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</si>
  <si>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</si>
  <si>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</si>
  <si>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</si>
  <si>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</si>
  <si>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</si>
  <si>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</si>
  <si>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</si>
  <si>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</si>
  <si>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</si>
  <si>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</si>
  <si>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</si>
  <si>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</si>
  <si>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</si>
  <si>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</si>
  <si>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</si>
  <si>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</si>
  <si>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</si>
  <si>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</si>
  <si>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</si>
  <si>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</si>
  <si>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</si>
  <si>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</si>
  <si>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</si>
  <si>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</si>
  <si>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</si>
  <si>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</si>
  <si>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</si>
  <si>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</si>
  <si>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</si>
  <si>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</si>
  <si>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</si>
  <si>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</si>
  <si>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</si>
  <si>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</si>
  <si>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</si>
  <si>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</si>
  <si>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</si>
  <si>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</si>
  <si>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</si>
  <si>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</si>
  <si>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</si>
  <si>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</si>
  <si>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</si>
  <si>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</si>
  <si>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</si>
  <si>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</si>
  <si>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</si>
  <si>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</si>
  <si>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</si>
  <si>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</si>
  <si>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</si>
  <si>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</si>
  <si>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</si>
  <si>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</si>
  <si>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</si>
  <si>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</si>
  <si>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</si>
  <si>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</si>
  <si>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</si>
  <si>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</si>
  <si>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</si>
  <si>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</si>
  <si>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</si>
  <si>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</si>
  <si>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</si>
  <si>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</si>
  <si>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</si>
  <si>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</si>
  <si>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</si>
  <si>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</si>
  <si>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</si>
  <si>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</si>
  <si>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</si>
  <si>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</si>
  <si>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</si>
  <si>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</si>
  <si>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</si>
  <si>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</si>
  <si>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</si>
  <si>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</si>
  <si>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</si>
  <si>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</si>
  <si>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</si>
  <si>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</si>
  <si>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</si>
  <si>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</si>
  <si>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</si>
  <si>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</si>
  <si>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</si>
  <si>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</si>
  <si>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</si>
  <si>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</si>
  <si>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</si>
  <si>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</si>
  <si>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</si>
  <si>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</si>
  <si>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</si>
  <si>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</si>
  <si>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</si>
  <si>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</si>
  <si>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</si>
  <si>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</si>
  <si>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</si>
  <si>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</si>
  <si>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</si>
  <si>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</si>
  <si>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</si>
  <si>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</si>
  <si>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</si>
  <si>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</si>
  <si>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</si>
  <si>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</si>
  <si>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</si>
  <si>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</si>
  <si>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</si>
  <si>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</si>
  <si>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</si>
  <si>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</si>
  <si>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</si>
  <si>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</si>
  <si>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</si>
  <si>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</si>
  <si>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</si>
  <si>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</si>
  <si>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</si>
  <si>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</si>
  <si>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</si>
  <si>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</si>
  <si>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</si>
  <si>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</si>
  <si>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</si>
  <si>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</si>
  <si>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</si>
  <si>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</si>
  <si>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</si>
  <si>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</si>
  <si>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</si>
  <si>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</si>
  <si>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</si>
  <si>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</si>
  <si>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</si>
  <si>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</si>
  <si>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</si>
  <si>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</si>
  <si>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</si>
  <si>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</si>
  <si>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</si>
  <si>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</si>
  <si>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</si>
  <si>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</si>
  <si>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</si>
  <si>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</si>
  <si>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</si>
  <si>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</si>
  <si>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</si>
  <si>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</si>
  <si>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</si>
  <si>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</si>
  <si>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</si>
  <si>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</si>
  <si>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</si>
  <si>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</si>
  <si>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</si>
  <si>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</si>
  <si>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</si>
  <si>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</si>
  <si>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</si>
  <si>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</si>
  <si>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</si>
  <si>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</si>
  <si>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</si>
  <si>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</si>
  <si>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</si>
  <si>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</si>
  <si>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</si>
  <si>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</si>
  <si>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</si>
  <si>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</si>
  <si>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</si>
  <si>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</si>
  <si>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</si>
  <si>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</si>
  <si>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</si>
  <si>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</si>
  <si>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</si>
  <si>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</si>
  <si>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</si>
  <si>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</si>
  <si>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</si>
  <si>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</si>
  <si>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</si>
  <si>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</si>
  <si>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</si>
  <si>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</si>
  <si>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</si>
  <si>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</si>
  <si>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</si>
  <si>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</si>
  <si>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</si>
  <si>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</si>
  <si>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</si>
  <si>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</si>
  <si>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</si>
  <si>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</si>
  <si>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</si>
  <si>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</si>
  <si>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</si>
  <si>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</si>
  <si>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</si>
  <si>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</si>
  <si>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</si>
  <si>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</si>
  <si>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</si>
  <si>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</si>
  <si>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</si>
  <si>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</si>
  <si>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</si>
  <si>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</si>
  <si>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</si>
  <si>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</si>
  <si>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</si>
  <si>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</si>
  <si>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</si>
  <si>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</si>
  <si>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</si>
  <si>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</si>
  <si>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</si>
  <si>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</si>
  <si>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</si>
  <si>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</si>
  <si>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</si>
  <si>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</si>
  <si>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</si>
  <si>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</si>
  <si>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</si>
  <si>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</si>
  <si>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</si>
  <si>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</si>
  <si>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</si>
  <si>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</si>
  <si>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</si>
  <si>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</si>
  <si>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</si>
  <si>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</si>
  <si>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</si>
  <si>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</si>
  <si>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</si>
  <si>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</si>
  <si>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</si>
  <si>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</si>
  <si>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</si>
  <si>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</si>
  <si>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</si>
  <si>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</si>
  <si>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</si>
  <si>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</si>
  <si>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</si>
  <si>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</si>
  <si>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</si>
  <si>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</si>
  <si>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</si>
  <si>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</si>
  <si>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</si>
  <si>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</si>
  <si>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</si>
  <si>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</si>
  <si>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</si>
  <si>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</si>
  <si>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</si>
  <si>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</si>
  <si>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</si>
  <si>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</si>
  <si>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</si>
  <si>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</si>
  <si>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</si>
  <si>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</si>
  <si>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</si>
  <si>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</si>
  <si>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</si>
  <si>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</si>
  <si>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</si>
  <si>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</si>
  <si>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</si>
  <si>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</si>
  <si>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</si>
  <si>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</si>
  <si>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</si>
  <si>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</si>
  <si>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</si>
  <si>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</si>
  <si>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</si>
  <si>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</si>
  <si>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</si>
  <si>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</si>
  <si>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</si>
  <si>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</si>
  <si>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</si>
  <si>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</si>
  <si>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</si>
  <si>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</si>
  <si>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</si>
  <si>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</si>
  <si>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</si>
  <si>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</si>
  <si>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</si>
  <si>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</si>
  <si>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</si>
  <si>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</si>
  <si>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</si>
  <si>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</si>
  <si>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</si>
  <si>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</si>
  <si>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</si>
  <si>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</si>
  <si>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</si>
  <si>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</si>
  <si>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</si>
  <si>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</si>
  <si>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</si>
  <si>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</si>
  <si>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</si>
  <si>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</si>
  <si>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</si>
  <si>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</si>
  <si>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</si>
  <si>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</si>
  <si>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</si>
  <si>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</si>
  <si>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</si>
  <si>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</si>
  <si>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</si>
  <si>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</si>
  <si>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</si>
  <si>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</si>
  <si>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</si>
  <si>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</si>
  <si>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</si>
  <si>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</si>
  <si>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</si>
  <si>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</si>
  <si>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</si>
  <si>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</si>
  <si>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</si>
  <si>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</si>
  <si>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</si>
  <si>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</si>
  <si>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</si>
  <si>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</si>
  <si>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</si>
  <si>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</si>
  <si>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</si>
  <si>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</si>
  <si>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</si>
  <si>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</si>
  <si>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</si>
  <si>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</si>
  <si>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</si>
  <si>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</si>
  <si>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</si>
  <si>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</si>
  <si>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</si>
  <si>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</si>
  <si>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</si>
  <si>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</si>
  <si>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</si>
  <si>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</si>
  <si>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</si>
  <si>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</si>
  <si>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</si>
  <si>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</si>
  <si>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</si>
  <si>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</si>
  <si>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</si>
  <si>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</si>
  <si>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</si>
  <si>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</si>
  <si>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</si>
  <si>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</si>
  <si>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</si>
  <si>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</si>
  <si>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</si>
  <si>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</si>
  <si>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</si>
  <si>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</si>
  <si>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</si>
  <si>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</si>
  <si>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</si>
  <si>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</si>
  <si>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</si>
  <si>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</si>
  <si>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</si>
  <si>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</si>
  <si>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</si>
  <si>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</si>
  <si>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</si>
  <si>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</si>
  <si>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</si>
  <si>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</si>
  <si>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</si>
  <si>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</si>
  <si>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</si>
  <si>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</si>
  <si>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</si>
  <si>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</si>
  <si>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</si>
  <si>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</si>
  <si>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</si>
  <si>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</si>
  <si>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</si>
  <si>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</si>
  <si>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</si>
  <si>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</si>
  <si>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</si>
  <si>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</si>
  <si>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</si>
  <si>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</si>
  <si>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</si>
  <si>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</si>
  <si>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</si>
  <si>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</si>
  <si>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</si>
  <si>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</si>
  <si>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</si>
  <si>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</si>
  <si>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</si>
  <si>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</si>
  <si>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</si>
  <si>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</si>
  <si>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</si>
  <si>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</si>
  <si>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</si>
  <si>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</si>
  <si>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</si>
  <si>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</si>
  <si>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</si>
  <si>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</si>
  <si>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</si>
  <si>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</si>
  <si>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</si>
  <si>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</si>
  <si>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</si>
  <si>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</si>
  <si>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</si>
  <si>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</si>
  <si>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</si>
  <si>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</si>
  <si>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</si>
  <si>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</si>
  <si>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</si>
  <si>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</si>
  <si>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</si>
  <si>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</si>
  <si>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</si>
  <si>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</si>
  <si>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</si>
  <si>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</si>
  <si>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</si>
  <si>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</si>
  <si>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</si>
  <si>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</si>
  <si>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</si>
  <si>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</si>
  <si>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</si>
  <si>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</si>
  <si>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</si>
  <si>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</si>
  <si>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</si>
  <si>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</si>
  <si>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</si>
  <si>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</si>
  <si>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</si>
  <si>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</si>
  <si>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</si>
  <si>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</si>
  <si>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</si>
  <si>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</si>
  <si>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</si>
  <si>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</si>
  <si>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</si>
  <si>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</si>
  <si>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</si>
  <si>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</si>
  <si>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</si>
  <si>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</si>
  <si>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</si>
  <si>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</si>
  <si>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</si>
  <si>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</si>
  <si>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</si>
  <si>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</si>
  <si>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</si>
  <si>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</si>
  <si>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</si>
  <si>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</si>
  <si>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</si>
  <si>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</si>
  <si>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</si>
  <si>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</si>
  <si>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</si>
  <si>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</si>
  <si>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</si>
  <si>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</si>
  <si>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</si>
  <si>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</si>
  <si>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</si>
  <si>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</si>
  <si>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</si>
  <si>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</si>
  <si>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</si>
  <si>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</si>
  <si>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</si>
  <si>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</si>
  <si>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</si>
  <si>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</si>
  <si>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</si>
  <si>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</si>
  <si>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</si>
  <si>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</si>
  <si>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</si>
  <si>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</si>
  <si>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</si>
  <si>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</si>
  <si>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</si>
  <si>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</si>
  <si>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</si>
  <si>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</si>
  <si>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</si>
  <si>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</si>
  <si>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</si>
  <si>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</si>
  <si>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</si>
  <si>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</si>
  <si>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</si>
  <si>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</si>
  <si>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</si>
  <si>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</si>
  <si>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</si>
  <si>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</si>
  <si>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</si>
  <si>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</si>
  <si>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</si>
  <si>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</si>
  <si>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</si>
  <si>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</si>
  <si>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</si>
  <si>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</si>
  <si>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</si>
  <si>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</si>
  <si>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</si>
  <si>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</si>
  <si>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</si>
  <si>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</si>
  <si>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</si>
  <si>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</si>
  <si>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</si>
  <si>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</si>
  <si>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</si>
  <si>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</si>
  <si>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</si>
  <si>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</si>
  <si>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</si>
  <si>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</si>
  <si>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</si>
  <si>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</si>
  <si>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</si>
  <si>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</si>
  <si>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</si>
  <si>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</si>
  <si>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</si>
  <si>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</si>
  <si>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</si>
  <si>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</si>
  <si>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</si>
  <si>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</si>
  <si>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</si>
  <si>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</si>
  <si>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</si>
  <si>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</si>
  <si>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</si>
  <si>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</si>
  <si>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</si>
  <si>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</si>
  <si>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</si>
  <si>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</si>
  <si>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</si>
  <si>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</si>
  <si>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</si>
  <si>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</si>
  <si>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</si>
  <si>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</si>
  <si>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</si>
  <si>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</si>
  <si>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</si>
  <si>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</si>
  <si>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</si>
  <si>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</si>
  <si>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</si>
  <si>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</si>
  <si>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</si>
  <si>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</si>
  <si>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</si>
  <si>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</si>
  <si>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</si>
  <si>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</si>
  <si>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</si>
  <si>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</si>
  <si>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</si>
  <si>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</si>
  <si>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</si>
  <si>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</si>
  <si>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</si>
  <si>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</si>
  <si>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</si>
  <si>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</si>
  <si>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</si>
  <si>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</si>
  <si>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</si>
  <si>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</si>
  <si>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</si>
  <si>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</si>
  <si>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</si>
  <si>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</si>
  <si>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</si>
  <si>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</si>
  <si>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</si>
  <si>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</si>
  <si>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</si>
  <si>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</si>
  <si>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</si>
  <si>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</si>
  <si>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</si>
  <si>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</si>
  <si>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</si>
  <si>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</si>
  <si>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</si>
  <si>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</si>
  <si>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</si>
  <si>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</si>
  <si>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</si>
  <si>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</si>
  <si>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</si>
  <si>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</si>
  <si>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</si>
  <si>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</si>
  <si>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</si>
  <si>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</si>
  <si>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</si>
  <si>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</si>
  <si>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</si>
  <si>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</si>
  <si>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</si>
  <si>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</si>
  <si>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</si>
  <si>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</si>
  <si>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</si>
  <si>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</si>
  <si>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</si>
  <si>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</si>
  <si>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</si>
  <si>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</si>
  <si>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</si>
  <si>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</si>
  <si>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</si>
  <si>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</si>
  <si>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</si>
  <si>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</si>
  <si>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</si>
  <si>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</si>
  <si>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</si>
  <si>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</si>
  <si>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</si>
  <si>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</si>
  <si>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</si>
  <si>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</si>
  <si>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</si>
  <si>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</si>
  <si>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</si>
  <si>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</si>
  <si>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</si>
  <si>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</si>
  <si>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</si>
  <si>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</si>
  <si>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</si>
  <si>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</si>
  <si>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</si>
  <si>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</si>
  <si>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</si>
  <si>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</si>
  <si>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</si>
  <si>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</si>
  <si>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</si>
  <si>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</si>
  <si>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</si>
  <si>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</si>
  <si>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</si>
  <si>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</si>
  <si>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</si>
  <si>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</si>
  <si>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</si>
  <si>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</si>
  <si>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</si>
  <si>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</si>
  <si>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</si>
  <si>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</si>
  <si>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</si>
  <si>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</si>
  <si>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</si>
  <si>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</si>
  <si>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</si>
  <si>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</si>
  <si>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</si>
  <si>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</si>
  <si>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</si>
  <si>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</si>
  <si>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</si>
  <si>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</si>
  <si>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</si>
  <si>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</si>
  <si>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</si>
  <si>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</si>
  <si>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</si>
  <si>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</si>
  <si>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</si>
  <si>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</si>
  <si>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</si>
  <si>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</si>
  <si>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</si>
  <si>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</si>
  <si>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</si>
  <si>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</si>
  <si>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</si>
  <si>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</si>
  <si>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</si>
  <si>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</si>
  <si>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</si>
  <si>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</si>
  <si>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</si>
  <si>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</si>
  <si>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</si>
  <si>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</si>
  <si>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</si>
  <si>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</si>
  <si>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</si>
  <si>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</si>
  <si>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</si>
  <si>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</si>
  <si>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</si>
  <si>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</si>
  <si>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</si>
  <si>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</si>
  <si>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</si>
  <si>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</si>
  <si>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</si>
  <si>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</si>
  <si>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</si>
  <si>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</si>
  <si>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</si>
  <si>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</si>
  <si>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</si>
  <si>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</si>
  <si>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</si>
  <si>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</si>
  <si>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</si>
  <si>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</si>
  <si>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</si>
  <si>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</si>
  <si>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</si>
  <si>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</si>
  <si>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</si>
  <si>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</si>
  <si>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</si>
  <si>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</si>
  <si>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</si>
  <si>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</si>
  <si>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</si>
  <si>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</si>
  <si>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</si>
  <si>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</si>
  <si>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</si>
  <si>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</si>
  <si>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</si>
  <si>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</si>
  <si>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</si>
  <si>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</si>
  <si>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</si>
  <si>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</si>
  <si>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</si>
  <si>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</si>
  <si>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</si>
  <si>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</si>
  <si>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</si>
  <si>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</si>
  <si>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</si>
  <si>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</si>
  <si>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</si>
  <si>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</si>
  <si>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</si>
  <si>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</si>
  <si>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</si>
  <si>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</si>
  <si>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</si>
  <si>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</si>
  <si>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</si>
  <si>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</si>
  <si>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</si>
  <si>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</si>
  <si>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</si>
  <si>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</si>
  <si>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</si>
  <si>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</si>
  <si>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</si>
  <si>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</si>
  <si>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</si>
  <si>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</si>
  <si>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</si>
  <si>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</si>
  <si>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</si>
  <si>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</si>
  <si>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</si>
  <si>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</si>
  <si>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</si>
  <si>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</si>
  <si>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</si>
  <si>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</si>
  <si>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</si>
  <si>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</si>
  <si>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</si>
  <si>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</si>
  <si>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</si>
  <si>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</si>
  <si>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</si>
  <si>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</si>
  <si>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</si>
  <si>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</si>
  <si>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</si>
  <si>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</si>
  <si>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</si>
  <si>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</si>
  <si>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</si>
  <si>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</si>
  <si>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</si>
  <si>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</si>
  <si>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</si>
  <si>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</si>
  <si>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</si>
  <si>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</si>
  <si>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</si>
  <si>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</si>
  <si>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</si>
  <si>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</si>
  <si>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</si>
  <si>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</si>
  <si>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</si>
  <si>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</si>
  <si>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</si>
  <si>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</si>
  <si>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</si>
  <si>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</si>
  <si>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</si>
  <si>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</si>
  <si>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</si>
  <si>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</si>
  <si>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</si>
  <si>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</si>
  <si>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</si>
  <si>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</si>
  <si>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</si>
  <si>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</si>
  <si>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</si>
  <si>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</si>
  <si>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</si>
  <si>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</si>
  <si>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</si>
  <si>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</si>
  <si>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</si>
  <si>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</si>
  <si>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</si>
  <si>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</si>
  <si>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</si>
  <si>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</si>
  <si>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</si>
  <si>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</si>
  <si>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</si>
  <si>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</si>
  <si>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</si>
  <si>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</si>
  <si>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</si>
  <si>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</si>
  <si>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</si>
  <si>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</si>
  <si>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</si>
  <si>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</si>
  <si>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</si>
  <si>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</si>
  <si>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</si>
  <si>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</si>
  <si>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</si>
  <si>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</si>
  <si>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</si>
  <si>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</si>
  <si>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</si>
  <si>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</si>
  <si>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</si>
  <si>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</si>
  <si>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</si>
  <si>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</si>
  <si>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</si>
  <si>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</si>
  <si>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</si>
  <si>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</si>
  <si>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</si>
  <si>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</si>
  <si>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</si>
  <si>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</si>
  <si>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</si>
  <si>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</si>
  <si>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</si>
  <si>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</si>
  <si>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</si>
  <si>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</si>
  <si>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</si>
  <si>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</si>
  <si>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</si>
  <si>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</si>
  <si>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</si>
  <si>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</si>
  <si>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</si>
  <si>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</si>
  <si>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</si>
  <si>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</si>
  <si>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</si>
  <si>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</si>
  <si>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</si>
  <si>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</si>
  <si>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</si>
  <si>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</si>
  <si>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</si>
  <si>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</si>
  <si>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</si>
  <si>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</si>
  <si>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</si>
  <si>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</si>
  <si>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</si>
  <si>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</si>
  <si>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</si>
  <si>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</si>
  <si>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</si>
  <si>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</si>
  <si>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</si>
  <si>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</si>
  <si>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</si>
  <si>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</si>
  <si>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</si>
  <si>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</si>
  <si>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</si>
  <si>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</si>
  <si>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</si>
  <si>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</si>
  <si>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</si>
  <si>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</si>
  <si>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</si>
  <si>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</si>
  <si>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</si>
  <si>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</si>
  <si>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</si>
  <si>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</si>
  <si>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</si>
  <si>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</si>
  <si>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</si>
  <si>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</si>
  <si>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</si>
  <si>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</si>
  <si>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</si>
  <si>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</si>
  <si>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</si>
  <si>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</si>
  <si>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</si>
  <si>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</si>
  <si>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</si>
  <si>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</si>
  <si>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</si>
  <si>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</si>
  <si>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</si>
  <si>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</si>
  <si>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</si>
  <si>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</si>
  <si>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</si>
  <si>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</si>
  <si>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</si>
  <si>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</si>
  <si>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</si>
  <si>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</si>
  <si>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</si>
  <si>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</si>
  <si>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</si>
  <si>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</si>
  <si>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</si>
  <si>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</si>
  <si>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</si>
  <si>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</si>
  <si>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</si>
  <si>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</si>
  <si>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</si>
  <si>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</si>
  <si>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</si>
  <si>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</si>
  <si>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</si>
  <si>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</si>
  <si>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</si>
  <si>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</si>
  <si>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</si>
  <si>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</si>
  <si>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</si>
  <si>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</si>
  <si>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</si>
  <si>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</si>
  <si>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</si>
  <si>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</si>
  <si>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</si>
  <si>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</si>
  <si>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</si>
  <si>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</si>
  <si>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</si>
  <si>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</si>
  <si>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</si>
  <si>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</si>
  <si>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</si>
  <si>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</si>
  <si>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</si>
  <si>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</si>
  <si>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</si>
  <si>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</si>
  <si>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</si>
  <si>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</si>
  <si>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</si>
  <si>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</si>
  <si>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</si>
  <si>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</si>
  <si>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</si>
  <si>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</si>
  <si>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</si>
  <si>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</si>
  <si>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</si>
  <si>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</si>
  <si>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</si>
  <si>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</si>
  <si>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</si>
  <si>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</si>
  <si>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</si>
  <si>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</si>
  <si>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</si>
  <si>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</si>
  <si>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</si>
  <si>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</si>
  <si>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</si>
  <si>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</si>
  <si>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</si>
  <si>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</si>
  <si>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</si>
  <si>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</si>
  <si>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</si>
  <si>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</si>
  <si>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</si>
  <si>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</si>
  <si>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</si>
  <si>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</si>
  <si>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</si>
  <si>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</si>
  <si>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</si>
  <si>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</si>
  <si>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</si>
  <si>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</si>
  <si>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</si>
  <si>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</si>
  <si>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</si>
  <si>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</si>
  <si>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</si>
  <si>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</si>
  <si>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</si>
  <si>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</si>
  <si>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</si>
  <si>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</si>
  <si>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</si>
  <si>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</si>
  <si>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</si>
  <si>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</si>
  <si>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</si>
  <si>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</si>
  <si>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</si>
  <si>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</si>
  <si>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</si>
  <si>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</si>
  <si>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</si>
  <si>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</si>
  <si>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</si>
  <si>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</si>
  <si>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</si>
  <si>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</si>
  <si>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</si>
  <si>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</si>
  <si>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</si>
  <si>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</si>
  <si>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</si>
  <si>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</si>
  <si>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</si>
  <si>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</si>
  <si>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</si>
  <si>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</si>
  <si>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</si>
  <si>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</si>
  <si>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</si>
  <si>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</si>
  <si>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</si>
  <si>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</si>
  <si>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</si>
  <si>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</si>
  <si>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</si>
  <si>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</si>
  <si>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</si>
  <si>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</si>
  <si>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</si>
  <si>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</si>
  <si>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</si>
  <si>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</si>
  <si>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</si>
  <si>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</si>
  <si>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</si>
  <si>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</si>
  <si>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</si>
  <si>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</si>
  <si>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</si>
  <si>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</si>
  <si>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</si>
  <si>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</si>
  <si>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</si>
  <si>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</si>
  <si>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</si>
  <si>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</si>
  <si>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</si>
  <si>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</si>
  <si>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</si>
  <si>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</si>
  <si>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</si>
  <si>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</si>
  <si>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</si>
  <si>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</si>
  <si>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</si>
  <si>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</si>
  <si>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</si>
  <si>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</si>
  <si>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</si>
  <si>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</si>
  <si>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</si>
  <si>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</si>
  <si>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</si>
  <si>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</si>
  <si>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</si>
  <si>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</si>
  <si>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</si>
  <si>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</si>
  <si>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</si>
  <si>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</si>
  <si>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</si>
  <si>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</si>
  <si>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</si>
  <si>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</si>
  <si>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</si>
  <si>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</si>
  <si>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</si>
  <si>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</si>
  <si>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</si>
  <si>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</si>
  <si>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</si>
  <si>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</si>
  <si>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</si>
  <si>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</si>
  <si>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</si>
  <si>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</si>
  <si>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</si>
  <si>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</si>
  <si>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</si>
  <si>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</si>
  <si>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</si>
  <si>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</si>
  <si>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</si>
  <si>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</si>
  <si>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</si>
  <si>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</si>
  <si>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</si>
  <si>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</si>
  <si>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</si>
  <si>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</si>
  <si>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</si>
  <si>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</si>
  <si>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</si>
  <si>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</si>
  <si>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</si>
  <si>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</si>
  <si>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</si>
  <si>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</si>
  <si>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</si>
  <si>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</si>
  <si>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</si>
  <si>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</si>
  <si>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</si>
  <si>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</si>
  <si>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</si>
  <si>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</si>
  <si>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</si>
  <si>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</si>
  <si>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</si>
  <si>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</si>
  <si>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</si>
  <si>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</si>
  <si>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</si>
  <si>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</si>
  <si>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</si>
  <si>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</si>
  <si>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</si>
  <si>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</si>
  <si>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</si>
  <si>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</si>
  <si>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</si>
  <si>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</si>
  <si>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</si>
  <si>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</si>
  <si>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</si>
  <si>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</si>
  <si>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</si>
  <si>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</si>
  <si>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</si>
  <si>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</si>
  <si>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</si>
  <si>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</si>
  <si>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</si>
  <si>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</si>
  <si>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</si>
  <si>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</si>
  <si>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</si>
  <si>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</si>
  <si>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</si>
  <si>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</si>
  <si>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</si>
  <si>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</si>
  <si>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</si>
  <si>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</si>
  <si>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</si>
  <si>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</si>
  <si>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</si>
  <si>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</si>
  <si>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</si>
  <si>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</si>
  <si>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</si>
  <si>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</si>
  <si>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</si>
  <si>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</si>
  <si>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</si>
  <si>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</si>
  <si>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</si>
  <si>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</si>
  <si>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</si>
  <si>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</si>
  <si>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</si>
  <si>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</si>
  <si>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</si>
  <si>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</si>
  <si>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</si>
  <si>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</si>
  <si>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</si>
  <si>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</si>
  <si>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</si>
  <si>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</si>
  <si>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</si>
  <si>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</si>
  <si>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</si>
  <si>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</si>
  <si>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</si>
  <si>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</si>
  <si>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</si>
  <si>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</si>
  <si>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</si>
  <si>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</si>
  <si>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</si>
  <si>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</si>
  <si>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</si>
  <si>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</si>
  <si>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</si>
  <si>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</si>
  <si>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</si>
  <si>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</si>
  <si>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</si>
  <si>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</si>
  <si>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</si>
  <si>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</si>
  <si>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</si>
  <si>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</si>
  <si>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</si>
  <si>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</si>
  <si>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</si>
  <si>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</si>
  <si>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</si>
  <si>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</si>
  <si>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</si>
  <si>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</si>
  <si>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</si>
  <si>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</si>
  <si>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</si>
  <si>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</si>
  <si>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</si>
  <si>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</si>
  <si>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</si>
  <si>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</si>
  <si>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</si>
  <si>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</si>
  <si>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</si>
  <si>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</si>
  <si>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</si>
  <si>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</si>
  <si>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</si>
  <si>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</si>
  <si>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</si>
  <si>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</si>
  <si>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</si>
  <si>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</si>
  <si>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</si>
  <si>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</si>
  <si>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</si>
  <si>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</si>
  <si>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</si>
  <si>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</si>
  <si>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</si>
  <si>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</si>
  <si>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</si>
  <si>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</si>
  <si>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</si>
  <si>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</si>
  <si>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</si>
  <si>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</si>
  <si>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</si>
  <si>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</si>
  <si>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</si>
  <si>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</si>
  <si>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</si>
  <si>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</si>
  <si>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</si>
  <si>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</si>
  <si>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</si>
  <si>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</si>
  <si>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</si>
  <si>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</si>
  <si>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</si>
  <si>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</si>
  <si>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</si>
  <si>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</si>
  <si>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</si>
  <si>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</si>
  <si>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</si>
  <si>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</si>
  <si>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</si>
  <si>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</si>
  <si>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</si>
  <si>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</si>
  <si>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</si>
  <si>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</si>
  <si>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</si>
  <si>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</si>
  <si>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</si>
  <si>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</si>
  <si>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</si>
  <si>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</si>
  <si>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</si>
  <si>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</si>
  <si>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</si>
  <si>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</si>
  <si>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</si>
  <si>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</si>
  <si>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</si>
  <si>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</si>
  <si>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</si>
  <si>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</si>
  <si>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</si>
  <si>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</si>
  <si>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</si>
  <si>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</si>
  <si>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</si>
  <si>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</si>
  <si>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</si>
  <si>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</si>
  <si>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</si>
  <si>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</si>
  <si>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</si>
  <si>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</si>
  <si>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</si>
  <si>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</si>
  <si>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</si>
  <si>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</si>
  <si>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</si>
  <si>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</si>
  <si>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</si>
  <si>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</si>
  <si>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</si>
  <si>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</si>
  <si>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</si>
  <si>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</si>
  <si>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</si>
  <si>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</si>
  <si>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</si>
  <si>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</si>
  <si>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</si>
  <si>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</si>
  <si>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</si>
  <si>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</si>
  <si>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</si>
  <si>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</si>
  <si>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</si>
  <si>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</si>
  <si>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</si>
  <si>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</si>
  <si>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</si>
  <si>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</si>
  <si>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</si>
  <si>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</si>
  <si>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</si>
  <si>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</si>
  <si>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</si>
  <si>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</si>
  <si>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</si>
  <si>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</si>
  <si>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</si>
  <si>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</si>
  <si>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</si>
  <si>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</si>
  <si>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</si>
  <si>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</si>
  <si>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</si>
  <si>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</si>
  <si>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</si>
  <si>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</si>
  <si>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</si>
  <si>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</si>
  <si>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</si>
  <si>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</si>
  <si>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</si>
  <si>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</si>
  <si>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</si>
  <si>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</si>
  <si>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</si>
  <si>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</si>
  <si>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</si>
  <si>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</si>
  <si>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</si>
  <si>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</si>
  <si>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</si>
  <si>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</si>
  <si>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</si>
  <si>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</si>
  <si>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</si>
  <si>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</si>
  <si>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</si>
  <si>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</si>
  <si>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</si>
  <si>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</si>
  <si>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</si>
  <si>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</si>
  <si>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</si>
  <si>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</si>
  <si>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</si>
  <si>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</si>
  <si>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</si>
  <si>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</si>
  <si>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</si>
  <si>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</si>
  <si>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</si>
  <si>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</si>
  <si>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</si>
  <si>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</si>
  <si>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</si>
  <si>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</si>
  <si>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</si>
  <si>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</si>
  <si>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</si>
  <si>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</si>
  <si>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</si>
  <si>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</si>
  <si>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</si>
  <si>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</si>
  <si>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</si>
  <si>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</si>
  <si>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</si>
  <si>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</si>
  <si>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</si>
  <si>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</si>
  <si>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</si>
  <si>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</si>
  <si>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</si>
  <si>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</si>
  <si>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</si>
  <si>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</si>
  <si>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</si>
  <si>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</si>
  <si>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</si>
  <si>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</si>
  <si>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</si>
  <si>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</si>
  <si>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</si>
  <si>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</si>
  <si>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</si>
  <si>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</si>
  <si>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</si>
  <si>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</si>
  <si>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</si>
  <si>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</si>
  <si>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</si>
  <si>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</si>
  <si>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</si>
  <si>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</si>
  <si>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</si>
  <si>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</si>
  <si>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</si>
  <si>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</si>
  <si>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</si>
  <si>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</si>
  <si>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</si>
  <si>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</si>
  <si>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</si>
  <si>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</si>
  <si>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</si>
  <si>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</si>
  <si>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</si>
  <si>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</si>
  <si>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</si>
  <si>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</si>
  <si>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</si>
  <si>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</si>
  <si>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</si>
  <si>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</si>
  <si>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</si>
  <si>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</si>
  <si>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</si>
  <si>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</si>
  <si>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</si>
  <si>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</si>
  <si>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</si>
  <si>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</si>
  <si>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</si>
  <si>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</si>
  <si>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</si>
  <si>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</si>
  <si>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</si>
  <si>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</si>
  <si>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</si>
  <si>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</si>
  <si>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</si>
  <si>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</si>
  <si>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</si>
  <si>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</si>
  <si>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</si>
  <si>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</si>
  <si>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</si>
  <si>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</si>
  <si>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</si>
  <si>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</si>
  <si>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</si>
  <si>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</si>
  <si>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</si>
  <si>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</si>
  <si>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</si>
  <si>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</si>
  <si>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</si>
  <si>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</si>
  <si>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</si>
  <si>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</si>
  <si>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</si>
  <si>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</si>
  <si>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</si>
  <si>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</si>
  <si>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</si>
  <si>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</si>
  <si>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</si>
  <si>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</si>
  <si>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</si>
  <si>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</si>
  <si>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</si>
  <si>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</si>
  <si>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</si>
  <si>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</si>
  <si>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</si>
  <si>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</si>
  <si>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</si>
  <si>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</si>
  <si>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</si>
  <si>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</si>
  <si>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</si>
  <si>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</si>
  <si>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</si>
  <si>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</si>
  <si>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</si>
  <si>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</si>
  <si>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</si>
  <si>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</si>
  <si>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</si>
  <si>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</si>
  <si>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</si>
  <si>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</si>
  <si>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</si>
  <si>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</si>
  <si>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</si>
  <si>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</si>
  <si>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</si>
  <si>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</si>
  <si>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</si>
  <si>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</si>
  <si>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</si>
  <si>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</si>
  <si>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</si>
  <si>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</si>
  <si>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</si>
  <si>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</si>
  <si>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</si>
  <si>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</si>
  <si>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</si>
  <si>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</si>
  <si>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</si>
  <si>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</si>
  <si>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</si>
  <si>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</si>
  <si>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</si>
  <si>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</si>
  <si>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</si>
  <si>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</si>
  <si>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</si>
  <si>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</si>
  <si>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</si>
  <si>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</si>
  <si>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</si>
  <si>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</si>
  <si>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</si>
  <si>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</si>
  <si>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</si>
  <si>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</si>
  <si>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</si>
  <si>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</si>
  <si>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</si>
  <si>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</si>
  <si>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</si>
  <si>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</si>
  <si>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</si>
  <si>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</si>
  <si>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</si>
  <si>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</si>
  <si>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</si>
  <si>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</si>
  <si>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</si>
  <si>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</si>
  <si>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</si>
  <si>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</si>
  <si>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</si>
  <si>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</si>
  <si>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</si>
  <si>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</si>
  <si>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</si>
  <si>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</si>
  <si>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</si>
  <si>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</si>
  <si>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</si>
  <si>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</si>
  <si>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</si>
  <si>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</si>
  <si>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</si>
  <si>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</si>
  <si>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</si>
  <si>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</si>
  <si>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</si>
  <si>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</si>
  <si>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</si>
  <si>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</si>
  <si>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</si>
  <si>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</si>
  <si>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</si>
  <si>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</si>
  <si>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</si>
  <si>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</si>
  <si>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</si>
  <si>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</si>
  <si>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</si>
  <si>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</si>
  <si>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</si>
  <si>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</si>
  <si>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</si>
  <si>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</si>
  <si>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</si>
  <si>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</si>
  <si>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</si>
  <si>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</si>
  <si>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</si>
  <si>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</si>
  <si>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</si>
  <si>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</si>
  <si>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</si>
  <si>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</si>
  <si>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</si>
  <si>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</si>
  <si>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</si>
  <si>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</si>
  <si>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</si>
  <si>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</si>
  <si>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</si>
  <si>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</si>
  <si>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</si>
  <si>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</si>
  <si>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</si>
  <si>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</si>
  <si>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</si>
  <si>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</si>
  <si>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</si>
  <si>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</si>
  <si>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</si>
  <si>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</si>
  <si>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</si>
  <si>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</si>
  <si>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</si>
  <si>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</si>
  <si>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</si>
  <si>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</si>
  <si>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</si>
  <si>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</si>
  <si>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</si>
  <si>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</si>
  <si>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</si>
  <si>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</si>
  <si>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</si>
  <si>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</si>
  <si>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</si>
  <si>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</si>
  <si>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</si>
  <si>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</si>
  <si>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</si>
  <si>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</si>
  <si>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</si>
  <si>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</si>
  <si>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</si>
  <si>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</si>
  <si>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</si>
  <si>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</si>
  <si>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</si>
  <si>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</si>
  <si>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</si>
  <si>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</si>
  <si>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</si>
  <si>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</si>
  <si>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</si>
  <si>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</si>
  <si>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</si>
  <si>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</si>
  <si>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</si>
  <si>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</si>
  <si>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</si>
  <si>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</si>
  <si>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</si>
  <si>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</si>
  <si>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</si>
  <si>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</si>
  <si>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</si>
  <si>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</si>
  <si>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</si>
  <si>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</si>
  <si>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</si>
  <si>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</si>
  <si>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</si>
  <si>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</si>
  <si>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</si>
  <si>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</si>
  <si>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</si>
  <si>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</si>
  <si>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</si>
  <si>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</si>
  <si>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</si>
  <si>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</si>
  <si>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</si>
  <si>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</si>
  <si>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</si>
  <si>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</si>
  <si>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</si>
  <si>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</si>
  <si>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</si>
  <si>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</si>
  <si>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</si>
  <si>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</si>
  <si>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</si>
  <si>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</si>
  <si>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</si>
  <si>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</si>
  <si>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</si>
  <si>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</si>
  <si>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</si>
  <si>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</si>
  <si>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</si>
  <si>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</si>
  <si>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</si>
  <si>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</si>
  <si>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</si>
  <si>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</si>
  <si>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</si>
  <si>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</si>
  <si>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</si>
  <si>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</si>
  <si>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</si>
  <si>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</si>
  <si>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</si>
  <si>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</si>
  <si>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</si>
  <si>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</si>
  <si>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</si>
  <si>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</si>
  <si>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</si>
  <si>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</si>
  <si>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</si>
  <si>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</si>
  <si>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</si>
  <si>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</si>
  <si>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</si>
  <si>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</si>
  <si>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</si>
  <si>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</si>
  <si>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</si>
  <si>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</si>
  <si>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</si>
  <si>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</si>
  <si>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</si>
  <si>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</si>
  <si>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</si>
  <si>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</si>
  <si>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</si>
  <si>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</si>
  <si>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</si>
  <si>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</si>
  <si>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</si>
  <si>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</si>
  <si>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</si>
  <si>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</si>
  <si>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</si>
  <si>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</si>
  <si>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</si>
  <si>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</si>
  <si>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</si>
  <si>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</si>
  <si>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</si>
  <si>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</si>
  <si>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</si>
  <si>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</si>
  <si>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</si>
  <si>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</si>
  <si>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</si>
  <si>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</si>
  <si>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</si>
  <si>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</si>
  <si>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</si>
  <si>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</si>
  <si>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</si>
  <si>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</si>
  <si>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</si>
  <si>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</si>
  <si>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</si>
  <si>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</si>
  <si>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</si>
  <si>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</si>
  <si>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</si>
  <si>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</si>
  <si>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</si>
  <si>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</si>
  <si>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</si>
  <si>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</si>
  <si>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</si>
  <si>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</si>
  <si>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</si>
  <si>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</si>
  <si>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</si>
  <si>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</si>
  <si>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</si>
  <si>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</si>
  <si>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</si>
  <si>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</si>
  <si>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</si>
  <si>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</si>
  <si>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</si>
  <si>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</si>
  <si>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</si>
  <si>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</si>
  <si>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</si>
  <si>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</si>
  <si>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</si>
  <si>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</si>
  <si>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</si>
  <si>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</si>
  <si>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</si>
  <si>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</si>
  <si>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</si>
  <si>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</si>
  <si>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</si>
  <si>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</si>
  <si>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</si>
  <si>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</si>
  <si>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</si>
  <si>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</si>
  <si>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</si>
  <si>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</si>
  <si>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</si>
  <si>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</si>
  <si>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</si>
  <si>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</si>
  <si>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</si>
  <si>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</si>
  <si>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</si>
  <si>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</si>
  <si>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</si>
  <si>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</si>
  <si>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</si>
  <si>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</si>
  <si>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</si>
  <si>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</si>
  <si>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</si>
  <si>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</si>
  <si>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</si>
  <si>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</si>
  <si>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</si>
  <si>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</si>
  <si>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</si>
  <si>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</si>
  <si>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</si>
  <si>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</si>
  <si>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</si>
  <si>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</si>
  <si>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</si>
  <si>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</si>
  <si>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</si>
  <si>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</si>
  <si>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</si>
  <si>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</si>
  <si>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</si>
  <si>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</si>
  <si>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</si>
  <si>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</si>
  <si>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</si>
  <si>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</si>
  <si>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</si>
  <si>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</si>
  <si>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</si>
  <si>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</si>
  <si>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</si>
  <si>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</si>
  <si>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</si>
  <si>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</si>
  <si>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</si>
  <si>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</si>
  <si>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</si>
  <si>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</si>
  <si>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</si>
  <si>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</si>
  <si>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</si>
  <si>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</si>
  <si>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</si>
  <si>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</si>
  <si>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</si>
  <si>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</si>
  <si>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</si>
  <si>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</si>
  <si>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</si>
  <si>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</si>
  <si>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</si>
  <si>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</si>
  <si>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</si>
  <si>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</si>
  <si>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</si>
  <si>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</si>
  <si>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</si>
  <si>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</si>
  <si>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</si>
  <si>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</si>
  <si>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</si>
  <si>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</si>
  <si>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</si>
  <si>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</si>
  <si>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</si>
  <si>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</si>
  <si>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</si>
  <si>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</si>
  <si>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</si>
  <si>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</si>
  <si>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</si>
  <si>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</si>
  <si>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</si>
  <si>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</si>
  <si>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</si>
  <si>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</si>
  <si>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</si>
  <si>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</si>
  <si>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</si>
  <si>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</si>
  <si>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</si>
  <si>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</si>
  <si>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</si>
  <si>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</si>
  <si>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</si>
  <si>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</si>
  <si>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</si>
  <si>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</si>
  <si>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</si>
  <si>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</si>
  <si>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</si>
  <si>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</si>
  <si>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</si>
  <si>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</si>
  <si>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</si>
  <si>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</si>
  <si>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</si>
  <si>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</si>
  <si>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</si>
  <si>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</si>
  <si>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</si>
  <si>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</si>
  <si>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</si>
  <si>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</si>
  <si>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</si>
  <si>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</si>
  <si>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</si>
  <si>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</si>
  <si>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</si>
  <si>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</si>
  <si>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</si>
  <si>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</si>
  <si>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</si>
  <si>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</si>
  <si>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</si>
  <si>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</si>
  <si>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</si>
  <si>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</si>
  <si>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</si>
  <si>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</si>
  <si>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</si>
  <si>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</si>
  <si>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</si>
  <si>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</si>
  <si>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</si>
  <si>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</si>
  <si>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</si>
  <si>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</si>
  <si>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</si>
  <si>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</si>
  <si>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</si>
  <si>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</si>
  <si>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</si>
  <si>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</si>
  <si>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</si>
  <si>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</si>
  <si>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</si>
  <si>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</si>
  <si>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</si>
  <si>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</si>
  <si>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</si>
  <si>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</si>
  <si>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</si>
  <si>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</si>
  <si>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</si>
  <si>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</si>
  <si>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</si>
  <si>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</si>
  <si>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</si>
  <si>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</si>
  <si>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</si>
  <si>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</si>
  <si>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</si>
  <si>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</si>
  <si>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</si>
  <si>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</si>
  <si>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</si>
  <si>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</si>
  <si>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</si>
  <si>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</si>
  <si>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</si>
  <si>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</si>
  <si>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</si>
  <si>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</si>
  <si>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</si>
  <si>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</si>
  <si>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</si>
  <si>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</si>
  <si>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</si>
  <si>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</si>
  <si>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</si>
  <si>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</si>
  <si>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</si>
  <si>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</si>
  <si>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</si>
  <si>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</si>
  <si>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</si>
  <si>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</si>
  <si>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</si>
  <si>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</si>
  <si>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</si>
  <si>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</si>
  <si>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</si>
  <si>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</si>
  <si>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</si>
  <si>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</si>
  <si>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</si>
  <si>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</si>
  <si>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</si>
  <si>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</si>
  <si>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</si>
  <si>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</si>
  <si>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</si>
  <si>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</si>
  <si>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</si>
  <si>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</si>
  <si>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</si>
  <si>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</si>
  <si>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</si>
  <si>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</si>
  <si>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</si>
  <si>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</si>
  <si>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</si>
  <si>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</si>
  <si>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</si>
  <si>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</si>
  <si>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</si>
  <si>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</si>
  <si>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</si>
  <si>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</si>
  <si>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</si>
  <si>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</si>
  <si>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</si>
  <si>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</si>
  <si>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</si>
  <si>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</si>
  <si>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</si>
  <si>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</si>
  <si>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</si>
  <si>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</si>
  <si>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</si>
  <si>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</si>
  <si>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</si>
  <si>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</si>
  <si>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</si>
  <si>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</si>
  <si>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</si>
  <si>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</si>
  <si>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</si>
  <si>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</si>
  <si>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</si>
  <si>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</si>
  <si>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</si>
  <si>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</si>
  <si>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</si>
  <si>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</si>
  <si>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</si>
  <si>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</si>
  <si>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</si>
  <si>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</si>
  <si>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</si>
  <si>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</si>
  <si>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</si>
  <si>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</si>
  <si>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</si>
  <si>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</si>
  <si>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</si>
  <si>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</si>
  <si>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</si>
  <si>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</si>
  <si>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</si>
  <si>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</si>
  <si>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</si>
  <si>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</si>
  <si>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</si>
  <si>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</si>
  <si>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</si>
  <si>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</si>
  <si>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</si>
  <si>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</si>
  <si>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</si>
  <si>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</si>
  <si>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</si>
  <si>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</si>
  <si>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</si>
  <si>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</si>
  <si>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</si>
  <si>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</si>
  <si>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</si>
  <si>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</si>
  <si>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</si>
  <si>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</si>
  <si>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</si>
  <si>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</si>
  <si>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</si>
  <si>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</si>
  <si>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</si>
  <si>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</si>
  <si>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</si>
  <si>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</si>
  <si>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</si>
  <si>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</si>
  <si>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</si>
  <si>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</si>
  <si>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</si>
  <si>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</si>
  <si>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</si>
  <si>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</si>
  <si>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</si>
  <si>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</si>
  <si>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</si>
  <si>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</si>
  <si>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</si>
  <si>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</si>
  <si>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</si>
  <si>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</si>
  <si>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</si>
  <si>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</si>
  <si>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</si>
  <si>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</si>
  <si>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</si>
  <si>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</si>
  <si>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</si>
  <si>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</si>
  <si>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</si>
  <si>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</si>
  <si>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</si>
  <si>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</si>
  <si>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</si>
  <si>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</si>
  <si>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</si>
  <si>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</si>
  <si>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</si>
  <si>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</si>
  <si>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</si>
  <si>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</si>
  <si>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</si>
  <si>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</si>
  <si>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</si>
  <si>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</si>
  <si>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</si>
  <si>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</si>
  <si>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</si>
  <si>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</si>
  <si>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</si>
  <si>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</si>
  <si>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</si>
  <si>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</si>
  <si>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</si>
  <si>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</si>
  <si>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</si>
  <si>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</si>
  <si>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</si>
  <si>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</si>
  <si>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</si>
  <si>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</si>
  <si>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</si>
  <si>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</si>
  <si>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</si>
  <si>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</si>
  <si>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</si>
  <si>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</si>
  <si>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</si>
  <si>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</si>
  <si>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</si>
  <si>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</si>
  <si>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</si>
  <si>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</si>
  <si>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</si>
  <si>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</si>
  <si>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</si>
  <si>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</si>
  <si>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</si>
  <si>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</si>
  <si>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</si>
  <si>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</si>
  <si>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</si>
  <si>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</si>
  <si>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</si>
  <si>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</si>
  <si>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</si>
  <si>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</si>
  <si>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</si>
  <si>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</si>
  <si>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</si>
  <si>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</si>
  <si>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</si>
  <si>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</si>
  <si>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</si>
  <si>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</si>
  <si>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</si>
  <si>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</si>
  <si>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</si>
  <si>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</si>
  <si>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</si>
  <si>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</si>
  <si>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</si>
  <si>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</si>
  <si>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</si>
  <si>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</si>
  <si>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</si>
  <si>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</si>
  <si>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</si>
  <si>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</si>
  <si>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</si>
  <si>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</si>
  <si>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</si>
  <si>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</si>
  <si>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</si>
  <si>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</si>
  <si>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</si>
  <si>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</si>
  <si>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</si>
  <si>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</si>
  <si>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</si>
  <si>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</si>
  <si>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</si>
  <si>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</si>
  <si>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</si>
  <si>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</si>
  <si>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</si>
  <si>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</si>
  <si>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</si>
  <si>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</si>
  <si>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</si>
  <si>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</si>
  <si>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</si>
  <si>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</si>
  <si>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</si>
  <si>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</si>
  <si>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</si>
  <si>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</si>
  <si>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</si>
  <si>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</si>
  <si>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</si>
  <si>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</si>
  <si>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</si>
  <si>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</si>
  <si>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</si>
  <si>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</si>
  <si>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</si>
  <si>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</si>
  <si>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</si>
  <si>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</si>
  <si>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</si>
  <si>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</si>
  <si>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</si>
  <si>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</si>
  <si>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</si>
  <si>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</si>
  <si>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</si>
  <si>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</si>
  <si>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</si>
  <si>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</si>
  <si>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</si>
  <si>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</si>
  <si>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</si>
  <si>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</si>
  <si>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</si>
  <si>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</si>
  <si>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</si>
  <si>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</si>
  <si>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</si>
  <si>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</si>
  <si>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</si>
  <si>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</si>
  <si>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</si>
  <si>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</si>
  <si>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</si>
  <si>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</si>
  <si>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</si>
  <si>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</si>
  <si>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</si>
  <si>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</si>
  <si>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</si>
  <si>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</si>
  <si>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</si>
  <si>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</si>
  <si>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</si>
  <si>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</si>
  <si>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</si>
  <si>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</si>
  <si>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</si>
  <si>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</si>
  <si>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</si>
  <si>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</si>
  <si>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</si>
  <si>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</si>
  <si>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</si>
  <si>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</si>
  <si>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</si>
  <si>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</si>
  <si>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</si>
  <si>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</si>
  <si>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</si>
  <si>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</si>
  <si>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</si>
  <si>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</si>
  <si>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</si>
  <si>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</si>
  <si>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</si>
  <si>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</si>
  <si>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</si>
  <si>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</si>
  <si>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</si>
  <si>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</si>
  <si>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</si>
  <si>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</si>
  <si>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</si>
  <si>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</si>
  <si>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</si>
  <si>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</si>
  <si>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</si>
  <si>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</si>
  <si>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</si>
  <si>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</si>
  <si>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</si>
  <si>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</si>
  <si>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</si>
  <si>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</si>
  <si>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</si>
  <si>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</si>
  <si>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</si>
  <si>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</si>
  <si>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</si>
  <si>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</si>
  <si>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</si>
  <si>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</si>
  <si>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</si>
  <si>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</si>
  <si>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</si>
  <si>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</si>
  <si>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</si>
  <si>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</si>
  <si>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</si>
  <si>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</si>
  <si>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</si>
  <si>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</si>
  <si>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</si>
  <si>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</si>
  <si>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</si>
  <si>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</si>
  <si>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</si>
  <si>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</si>
  <si>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</si>
  <si>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</si>
  <si>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</si>
  <si>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</si>
  <si>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</si>
  <si>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</si>
  <si>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</si>
  <si>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</si>
  <si>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</si>
  <si>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</si>
  <si>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</si>
  <si>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</si>
  <si>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</si>
  <si>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</si>
  <si>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</si>
  <si>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</si>
  <si>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</si>
  <si>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</si>
  <si>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</si>
  <si>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</si>
  <si>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</si>
  <si>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</si>
  <si>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</si>
  <si>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</si>
  <si>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</si>
  <si>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</si>
  <si>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</si>
  <si>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</si>
  <si>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</si>
  <si>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</si>
  <si>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</si>
  <si>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</si>
  <si>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</si>
  <si>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</si>
  <si>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</si>
  <si>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</si>
  <si>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</si>
  <si>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</si>
  <si>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</si>
  <si>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</si>
  <si>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</si>
  <si>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</si>
  <si>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</si>
  <si>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</si>
  <si>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</si>
  <si>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</si>
  <si>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</si>
  <si>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</si>
  <si>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</si>
  <si>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</si>
  <si>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</si>
  <si>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</si>
  <si>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</si>
  <si>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</si>
  <si>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</si>
  <si>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</si>
  <si>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</si>
  <si>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</si>
  <si>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</si>
  <si>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</si>
  <si>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</si>
  <si>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</si>
  <si>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</si>
  <si>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</si>
  <si>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</si>
  <si>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</si>
  <si>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</si>
  <si>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</si>
  <si>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</si>
  <si>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</si>
  <si>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</si>
  <si>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</si>
  <si>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</si>
  <si>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</si>
  <si>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</si>
  <si>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</si>
  <si>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</si>
  <si>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</si>
  <si>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</si>
  <si>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</si>
  <si>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</si>
  <si>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</si>
  <si>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</si>
  <si>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</si>
  <si>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</si>
  <si>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</si>
  <si>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</si>
  <si>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</si>
  <si>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</si>
  <si>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</si>
  <si>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</si>
  <si>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</si>
  <si>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</si>
  <si>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</si>
  <si>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</si>
  <si>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</si>
  <si>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</si>
  <si>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</si>
  <si>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</si>
  <si>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</si>
  <si>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</si>
  <si>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</si>
  <si>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</si>
  <si>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</si>
  <si>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</si>
  <si>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</si>
  <si>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</si>
  <si>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</si>
  <si>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</si>
  <si>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</si>
  <si>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</si>
  <si>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</si>
  <si>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</si>
  <si>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</si>
  <si>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</si>
  <si>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</si>
  <si>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</si>
  <si>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</si>
  <si>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</si>
  <si>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</si>
  <si>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</si>
  <si>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</si>
  <si>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</si>
  <si>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</si>
  <si>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</si>
  <si>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</si>
  <si>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</si>
  <si>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</si>
  <si>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</si>
  <si>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</si>
  <si>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</si>
  <si>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</si>
  <si>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</si>
  <si>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</si>
  <si>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</si>
  <si>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</si>
  <si>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</si>
  <si>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</si>
  <si>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</si>
  <si>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</si>
  <si>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</si>
  <si>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</si>
  <si>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</si>
  <si>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</si>
  <si>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</si>
  <si>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</si>
  <si>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</si>
  <si>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</si>
  <si>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</si>
  <si>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</si>
  <si>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</si>
  <si>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</si>
  <si>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</si>
  <si>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</si>
  <si>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</si>
  <si>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</si>
  <si>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</si>
  <si>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</si>
  <si>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</si>
  <si>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</si>
  <si>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</si>
  <si>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</si>
  <si>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</si>
  <si>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</si>
  <si>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</si>
  <si>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</si>
  <si>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</si>
  <si>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</si>
  <si>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</si>
  <si>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</si>
  <si>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</si>
  <si>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</si>
  <si>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</si>
  <si>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</si>
  <si>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</si>
  <si>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</si>
  <si>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</si>
  <si>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</si>
  <si>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</si>
  <si>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</si>
  <si>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</si>
  <si>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</si>
  <si>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</si>
  <si>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</si>
  <si>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</si>
  <si>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</si>
  <si>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</si>
  <si>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</si>
  <si>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</si>
  <si>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</si>
  <si>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</si>
  <si>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</si>
  <si>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</si>
  <si>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</si>
  <si>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</si>
  <si>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</si>
  <si>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</si>
  <si>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</si>
  <si>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</si>
  <si>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</si>
  <si>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</si>
  <si>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</si>
  <si>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</si>
  <si>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</si>
  <si>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</si>
  <si>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</si>
  <si>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</si>
  <si>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</si>
  <si>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</si>
  <si>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</si>
  <si>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</si>
  <si>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</si>
  <si>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</si>
  <si>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</si>
  <si>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</si>
  <si>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</si>
  <si>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</si>
  <si>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</si>
  <si>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</si>
  <si>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</si>
  <si>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</si>
  <si>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</si>
  <si>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</si>
  <si>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</si>
  <si>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</si>
  <si>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</si>
  <si>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</si>
  <si>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</si>
  <si>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</si>
  <si>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</si>
  <si>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</si>
  <si>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</si>
  <si>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</si>
  <si>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</si>
  <si>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</si>
  <si>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</si>
  <si>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</si>
  <si>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</si>
  <si>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</si>
  <si>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</si>
  <si>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</si>
  <si>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</si>
  <si>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</si>
  <si>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</si>
  <si>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</si>
  <si>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</si>
  <si>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</si>
  <si>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</si>
  <si>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</si>
  <si>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</si>
  <si>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</si>
  <si>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</si>
  <si>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</si>
  <si>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</si>
  <si>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</si>
  <si>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</si>
  <si>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</si>
  <si>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</si>
  <si>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</si>
  <si>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</si>
  <si>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</si>
  <si>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</si>
  <si>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</si>
  <si>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</si>
  <si>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</si>
  <si>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</si>
  <si>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</si>
  <si>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</si>
  <si>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</si>
  <si>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</si>
  <si>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</si>
  <si>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</si>
  <si>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</si>
  <si>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</si>
  <si>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</si>
  <si>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</si>
  <si>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</si>
  <si>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</si>
  <si>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</si>
  <si>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</si>
  <si>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</si>
  <si>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</si>
  <si>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</si>
  <si>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</si>
  <si>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</si>
  <si>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</si>
  <si>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</si>
  <si>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</si>
  <si>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</si>
  <si>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</si>
  <si>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</si>
  <si>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</si>
  <si>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</si>
  <si>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</si>
  <si>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</si>
  <si>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</si>
  <si>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</si>
  <si>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</si>
  <si>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</si>
  <si>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</si>
  <si>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</si>
  <si>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</si>
  <si>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</si>
  <si>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</si>
  <si>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</si>
  <si>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</si>
  <si>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</si>
  <si>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</si>
  <si>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</si>
  <si>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</si>
  <si>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</si>
  <si>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</si>
  <si>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</si>
  <si>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</si>
  <si>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</si>
  <si>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</si>
  <si>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</si>
  <si>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</si>
  <si>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</si>
  <si>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</si>
  <si>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</si>
  <si>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</si>
  <si>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</si>
  <si>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</si>
  <si>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</si>
  <si>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</si>
  <si>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</si>
  <si>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</si>
  <si>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</si>
  <si>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</si>
  <si>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</si>
  <si>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</si>
  <si>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</si>
  <si>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</si>
  <si>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</si>
  <si>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</si>
  <si>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</si>
  <si>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</si>
  <si>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</si>
  <si>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</si>
  <si>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</si>
  <si>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</si>
  <si>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</si>
  <si>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</si>
  <si>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</si>
  <si>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</si>
  <si>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</si>
  <si>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</si>
  <si>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</si>
  <si>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</si>
  <si>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</si>
  <si>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</si>
  <si>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</si>
  <si>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</si>
  <si>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</si>
  <si>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</si>
  <si>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</si>
  <si>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</si>
  <si>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</si>
  <si>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</si>
  <si>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</si>
  <si>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</si>
  <si>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</si>
  <si>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</si>
  <si>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</si>
  <si>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</si>
  <si>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</si>
  <si>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</si>
  <si>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</si>
  <si>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</si>
  <si>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</si>
  <si>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</si>
  <si>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</si>
  <si>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</si>
  <si>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</si>
  <si>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</si>
  <si>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</si>
  <si>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</si>
  <si>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</si>
  <si>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</si>
  <si>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</si>
  <si>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</si>
  <si>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</si>
  <si>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</si>
  <si>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</si>
  <si>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</si>
  <si>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</si>
  <si>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</si>
  <si>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</si>
  <si>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</si>
  <si>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</si>
  <si>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</si>
  <si>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</si>
  <si>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</si>
  <si>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</si>
  <si>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</si>
  <si>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</si>
  <si>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</si>
  <si>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</si>
  <si>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</si>
  <si>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</si>
  <si>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</si>
  <si>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</si>
  <si>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</si>
  <si>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</si>
  <si>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</si>
  <si>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</si>
  <si>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</si>
  <si>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</si>
  <si>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</si>
  <si>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</si>
  <si>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</si>
  <si>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</si>
  <si>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</si>
  <si>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</si>
  <si>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</si>
  <si>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</si>
  <si>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</si>
  <si>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</si>
  <si>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</si>
  <si>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</si>
  <si>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</si>
  <si>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</si>
  <si>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</si>
  <si>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</si>
  <si>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</si>
  <si>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</si>
  <si>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</si>
  <si>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</si>
  <si>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</si>
  <si>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</si>
  <si>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</si>
  <si>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</si>
  <si>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</si>
  <si>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</si>
  <si>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</si>
  <si>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</si>
  <si>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</si>
  <si>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</si>
  <si>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</si>
  <si>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</si>
  <si>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</si>
  <si>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</si>
  <si>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</si>
  <si>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</si>
  <si>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</si>
  <si>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</si>
  <si>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</si>
  <si>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</si>
  <si>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</si>
  <si>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</si>
  <si>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</si>
  <si>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</si>
  <si>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</si>
  <si>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</si>
  <si>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</si>
  <si>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</si>
  <si>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</si>
  <si>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</si>
  <si>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</si>
  <si>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</si>
  <si>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</si>
  <si>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</si>
  <si>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</si>
  <si>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</si>
  <si>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</si>
  <si>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</si>
  <si>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</si>
  <si>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</si>
  <si>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</si>
  <si>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</si>
  <si>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</si>
  <si>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</si>
  <si>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</si>
  <si>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</si>
  <si>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</si>
  <si>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</si>
  <si>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</si>
  <si>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</si>
  <si>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</si>
  <si>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</si>
  <si>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</si>
  <si>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</si>
  <si>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</si>
  <si>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</si>
  <si>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</si>
  <si>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</si>
  <si>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</si>
  <si>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</si>
  <si>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</si>
  <si>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</si>
  <si>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</si>
  <si>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</si>
  <si>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</si>
  <si>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</si>
  <si>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</si>
  <si>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</si>
  <si>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</si>
  <si>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</si>
  <si>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</si>
  <si>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</si>
  <si>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</si>
  <si>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</si>
  <si>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</si>
  <si>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</si>
  <si>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</si>
  <si>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</si>
  <si>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</si>
  <si>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</si>
  <si>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</si>
  <si>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</si>
  <si>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</si>
  <si>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</si>
  <si>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</si>
  <si>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</si>
  <si>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</si>
  <si>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</si>
  <si>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</si>
  <si>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</si>
  <si>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</si>
  <si>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</si>
  <si>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</si>
  <si>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</si>
  <si>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</si>
  <si>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</si>
  <si>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</si>
  <si>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</si>
  <si>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</si>
  <si>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</si>
  <si>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</si>
  <si>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</si>
  <si>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</si>
  <si>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</si>
  <si>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</si>
  <si>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</si>
  <si>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</si>
  <si>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</si>
  <si>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</si>
  <si>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</si>
  <si>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</si>
  <si>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</si>
  <si>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</si>
  <si>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</si>
  <si>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</si>
  <si>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</si>
  <si>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</si>
  <si>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</si>
  <si>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</si>
  <si>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</si>
  <si>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</si>
  <si>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</si>
  <si>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</si>
  <si>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</si>
  <si>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</si>
  <si>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</si>
  <si>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</si>
  <si>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</si>
  <si>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</si>
  <si>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</si>
  <si>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</si>
  <si>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</si>
  <si>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</si>
  <si>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</si>
  <si>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</si>
  <si>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</si>
  <si>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</si>
  <si>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</si>
  <si>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</si>
  <si>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</si>
  <si>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</si>
  <si>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</si>
  <si>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</si>
  <si>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</si>
  <si>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</si>
  <si>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</si>
  <si>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</si>
  <si>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</si>
  <si>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</si>
  <si>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</si>
  <si>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</si>
  <si>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</si>
  <si>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</si>
  <si>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</si>
  <si>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</si>
  <si>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</si>
  <si>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</si>
  <si>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</si>
  <si>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</si>
  <si>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</si>
  <si>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</si>
  <si>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</si>
  <si>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</si>
  <si>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</si>
  <si>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</si>
  <si>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</si>
  <si>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</si>
  <si>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</si>
  <si>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</si>
  <si>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</si>
  <si>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</si>
  <si>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</si>
  <si>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</si>
  <si>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</si>
  <si>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</si>
  <si>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</si>
  <si>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</si>
  <si>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</si>
  <si>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</si>
  <si>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</si>
  <si>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</si>
  <si>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</si>
  <si>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</si>
  <si>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</si>
  <si>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</si>
  <si>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</si>
  <si>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</si>
  <si>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</si>
  <si>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</si>
  <si>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</si>
  <si>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</si>
  <si>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</si>
  <si>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</si>
  <si>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</si>
  <si>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</si>
  <si>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</si>
  <si>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</si>
  <si>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</si>
  <si>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</si>
  <si>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</si>
  <si>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</si>
  <si>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</si>
  <si>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</si>
  <si>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</si>
  <si>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</si>
  <si>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</si>
  <si>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</si>
  <si>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</si>
  <si>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</si>
  <si>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</si>
  <si>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</si>
  <si>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</si>
  <si>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</si>
  <si>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</si>
  <si>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</si>
  <si>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</si>
  <si>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</si>
  <si>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</si>
  <si>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</si>
  <si>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</si>
  <si>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</si>
  <si>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</si>
  <si>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</si>
  <si>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</si>
  <si>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</si>
  <si>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</si>
  <si>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</si>
  <si>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</si>
  <si>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</si>
  <si>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</si>
  <si>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</si>
  <si>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</si>
  <si>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</si>
  <si>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</si>
  <si>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</si>
  <si>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</si>
  <si>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</si>
  <si>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</si>
  <si>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</si>
  <si>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</si>
  <si>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</si>
  <si>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</si>
  <si>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</si>
  <si>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</si>
  <si>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</si>
  <si>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</si>
  <si>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</si>
  <si>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</si>
  <si>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</si>
  <si>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</si>
  <si>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</si>
  <si>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</si>
  <si>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</si>
  <si>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</si>
  <si>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</si>
  <si>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</si>
  <si>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</si>
  <si>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</si>
  <si>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</si>
  <si>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</si>
  <si>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</si>
  <si>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</si>
  <si>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</si>
  <si>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</si>
  <si>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</si>
  <si>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</si>
  <si>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</si>
  <si>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</si>
  <si>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</si>
  <si>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</si>
  <si>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</si>
  <si>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</si>
  <si>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</si>
  <si>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</si>
  <si>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</si>
  <si>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</si>
  <si>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</si>
  <si>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</si>
  <si>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</si>
  <si>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</si>
  <si>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</si>
  <si>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</si>
  <si>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</si>
  <si>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</si>
  <si>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</si>
  <si>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</si>
  <si>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</si>
  <si>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</si>
  <si>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</si>
  <si>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</si>
  <si>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</si>
  <si>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</si>
  <si>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</si>
  <si>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</si>
  <si>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</si>
  <si>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</si>
  <si>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</si>
  <si>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</si>
  <si>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</si>
  <si>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</si>
  <si>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</si>
  <si>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</si>
  <si>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</si>
  <si>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</si>
  <si>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</si>
  <si>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</si>
  <si>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</si>
  <si>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</si>
  <si>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</si>
  <si>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</si>
  <si>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</si>
  <si>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</si>
  <si>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</si>
  <si>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</si>
  <si>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</si>
  <si>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</si>
  <si>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</si>
  <si>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</si>
  <si>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</si>
  <si>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</si>
  <si>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</si>
  <si>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</si>
  <si>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</si>
  <si>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</si>
  <si>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</si>
  <si>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</si>
  <si>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</si>
  <si>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</si>
  <si>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</si>
  <si>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</si>
  <si>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</si>
  <si>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</si>
  <si>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</si>
  <si>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</si>
  <si>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</si>
  <si>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</si>
  <si>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</si>
  <si>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</si>
  <si>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</si>
  <si>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</si>
  <si>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</si>
  <si>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</si>
  <si>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</si>
  <si>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</si>
  <si>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</si>
  <si>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</si>
  <si>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</si>
  <si>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</si>
  <si>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</si>
  <si>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</si>
  <si>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</si>
  <si>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</si>
  <si>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</si>
  <si>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</si>
  <si>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</si>
  <si>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</si>
  <si>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</si>
  <si>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</si>
  <si>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</si>
  <si>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</si>
  <si>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</si>
  <si>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</si>
  <si>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</si>
  <si>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</si>
  <si>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</si>
  <si>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</si>
  <si>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</si>
  <si>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</si>
  <si>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</si>
  <si>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</si>
  <si>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</si>
  <si>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</si>
  <si>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</si>
  <si>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</si>
  <si>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</si>
  <si>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</si>
  <si>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</si>
  <si>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</si>
  <si>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</si>
  <si>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</si>
  <si>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</si>
  <si>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</si>
  <si>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</si>
  <si>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</si>
  <si>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</si>
  <si>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</si>
  <si>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</si>
  <si>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</si>
  <si>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</si>
  <si>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</si>
  <si>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</si>
  <si>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</si>
  <si>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</si>
  <si>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</si>
  <si>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</si>
  <si>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</si>
  <si>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</si>
  <si>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</si>
  <si>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</si>
  <si>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</si>
  <si>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</si>
  <si>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</si>
  <si>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</si>
  <si>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</si>
  <si>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</si>
  <si>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</si>
  <si>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</si>
  <si>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</si>
  <si>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</si>
  <si>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</si>
  <si>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</si>
  <si>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</si>
  <si>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</si>
  <si>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</si>
  <si>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</si>
  <si>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</si>
  <si>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</si>
  <si>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</si>
  <si>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</si>
  <si>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</si>
  <si>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</si>
  <si>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</si>
  <si>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</si>
  <si>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</si>
  <si>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</si>
  <si>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</si>
  <si>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</si>
  <si>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</si>
  <si>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</si>
  <si>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</si>
  <si>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</si>
  <si>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</si>
  <si>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</si>
  <si>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</si>
  <si>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</si>
  <si>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</si>
  <si>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</si>
  <si>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</si>
  <si>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</si>
  <si>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</si>
  <si>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</si>
  <si>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</si>
  <si>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</si>
  <si>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</si>
  <si>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</si>
  <si>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</si>
  <si>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</si>
  <si>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</si>
  <si>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</si>
  <si>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</si>
  <si>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</si>
  <si>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</si>
  <si>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</si>
  <si>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</si>
  <si>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</si>
  <si>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</si>
  <si>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</si>
  <si>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</si>
  <si>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</si>
  <si>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</si>
  <si>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</si>
  <si>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</si>
  <si>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</si>
  <si>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</si>
  <si>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</si>
  <si>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</si>
  <si>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</si>
  <si>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</si>
  <si>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</si>
  <si>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</si>
  <si>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</si>
  <si>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</si>
  <si>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</si>
  <si>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</si>
  <si>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</si>
  <si>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</si>
  <si>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</si>
  <si>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</si>
  <si>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</si>
  <si>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</si>
  <si>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</si>
  <si>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</si>
  <si>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</si>
  <si>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</si>
  <si>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</si>
  <si>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</si>
  <si>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</si>
  <si>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</si>
  <si>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</si>
  <si>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</si>
  <si>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</si>
  <si>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</si>
  <si>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</si>
  <si>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</si>
  <si>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</si>
  <si>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</si>
  <si>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</si>
  <si>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</si>
  <si>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</si>
  <si>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</si>
  <si>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</si>
  <si>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</si>
  <si>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</si>
  <si>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</si>
  <si>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</si>
  <si>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</si>
  <si>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</si>
  <si>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</si>
  <si>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</si>
  <si>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</si>
  <si>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</si>
  <si>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</si>
  <si>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</si>
  <si>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</si>
  <si>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</si>
  <si>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</si>
  <si>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</si>
  <si>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</si>
  <si>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</si>
  <si>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</si>
  <si>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</si>
  <si>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</si>
  <si>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</si>
  <si>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</si>
  <si>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</si>
  <si>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</si>
  <si>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</si>
  <si>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</si>
  <si>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</si>
  <si>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</si>
  <si>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</si>
  <si>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</si>
  <si>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</si>
  <si>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</si>
  <si>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</si>
  <si>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</si>
  <si>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</si>
  <si>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</si>
  <si>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</si>
  <si>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</si>
  <si>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</si>
  <si>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</si>
  <si>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</si>
  <si>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</si>
  <si>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</si>
  <si>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</si>
  <si>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</si>
  <si>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</si>
  <si>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</si>
  <si>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</si>
  <si>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</si>
  <si>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</si>
  <si>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</si>
  <si>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</si>
  <si>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</si>
  <si>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</si>
  <si>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</si>
  <si>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</si>
  <si>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</si>
  <si>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</si>
  <si>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</si>
  <si>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</si>
  <si>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</si>
  <si>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</si>
  <si>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</si>
  <si>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</si>
  <si>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</si>
  <si>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</si>
  <si>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</si>
  <si>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</si>
  <si>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</si>
  <si>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</si>
  <si>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</si>
  <si>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</si>
  <si>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</si>
  <si>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</si>
  <si>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</si>
  <si>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</si>
  <si>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</si>
  <si>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</si>
  <si>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</si>
  <si>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</si>
  <si>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</si>
  <si>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</si>
  <si>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</si>
  <si>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</si>
  <si>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</si>
  <si>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</si>
  <si>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</si>
  <si>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</si>
  <si>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</si>
  <si>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</si>
  <si>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</si>
  <si>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</si>
  <si>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</si>
  <si>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</si>
  <si>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</si>
  <si>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</si>
  <si>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</si>
  <si>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</si>
  <si>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</si>
  <si>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</si>
  <si>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</si>
  <si>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</si>
  <si>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</si>
  <si>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</si>
  <si>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</si>
  <si>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</si>
  <si>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</si>
  <si>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</si>
  <si>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</si>
  <si>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</si>
  <si>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</si>
  <si>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</si>
  <si>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</si>
  <si>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</si>
  <si>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</si>
  <si>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</si>
  <si>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</si>
  <si>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</si>
  <si>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</si>
  <si>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</si>
  <si>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</si>
  <si>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</si>
  <si>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</si>
  <si>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</si>
  <si>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</si>
  <si>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</si>
  <si>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</si>
  <si>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</si>
  <si>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</si>
  <si>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</si>
  <si>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</si>
  <si>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</si>
  <si>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</si>
  <si>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</si>
  <si>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</si>
  <si>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</si>
  <si>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</si>
  <si>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</si>
  <si>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</si>
  <si>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</si>
  <si>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</si>
  <si>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</si>
  <si>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</si>
  <si>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</si>
  <si>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</si>
  <si>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</si>
  <si>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</si>
  <si>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</si>
  <si>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</si>
  <si>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</si>
  <si>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</si>
  <si>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</si>
  <si>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</si>
  <si>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</si>
  <si>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</si>
  <si>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</si>
  <si>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</si>
  <si>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</si>
  <si>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</si>
  <si>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</si>
  <si>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</si>
  <si>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</si>
  <si>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</si>
  <si>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</si>
  <si>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</si>
  <si>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</si>
  <si>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</si>
  <si>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</si>
  <si>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</si>
  <si>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</si>
  <si>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</si>
  <si>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</si>
  <si>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</si>
  <si>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</si>
  <si>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</si>
  <si>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</si>
  <si>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</si>
  <si>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</si>
  <si>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</si>
  <si>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</si>
  <si>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</si>
  <si>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</si>
  <si>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</si>
  <si>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</si>
  <si>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</si>
  <si>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</si>
  <si>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</si>
  <si>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</si>
  <si>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</si>
  <si>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</si>
  <si>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</si>
  <si>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</si>
  <si>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</si>
  <si>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</si>
  <si>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</si>
  <si>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</si>
  <si>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</si>
  <si>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</si>
  <si>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</si>
  <si>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</si>
  <si>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</si>
  <si>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</si>
  <si>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</si>
  <si>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</si>
  <si>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</si>
  <si>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</si>
  <si>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</si>
  <si>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</si>
  <si>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</si>
  <si>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</si>
  <si>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</si>
  <si>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</si>
  <si>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</si>
  <si>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</si>
  <si>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</si>
  <si>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</si>
  <si>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</si>
  <si>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</si>
  <si>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</si>
  <si>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</si>
  <si>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</si>
  <si>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</si>
  <si>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</si>
  <si>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</si>
  <si>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</si>
  <si>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</si>
  <si>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</si>
  <si>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</si>
  <si>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</si>
  <si>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</si>
  <si>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</si>
  <si>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</si>
  <si>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</si>
  <si>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</si>
  <si>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</si>
  <si>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</si>
  <si>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</si>
  <si>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</si>
  <si>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</si>
  <si>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</si>
  <si>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</si>
  <si>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</si>
  <si>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</si>
  <si>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</si>
  <si>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</si>
  <si>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</si>
  <si>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</si>
  <si>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</si>
  <si>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</si>
  <si>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</si>
  <si>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</si>
  <si>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</si>
  <si>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</si>
  <si>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</si>
  <si>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</si>
  <si>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</si>
  <si>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</si>
  <si>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</si>
  <si>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</si>
  <si>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</si>
  <si>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</si>
  <si>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</si>
  <si>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</si>
  <si>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</si>
  <si>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</si>
  <si>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</si>
  <si>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</si>
  <si>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</si>
  <si>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</si>
  <si>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</si>
  <si>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</si>
  <si>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</si>
  <si>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</si>
  <si>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</si>
  <si>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</si>
  <si>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</si>
  <si>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</si>
  <si>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</si>
  <si>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</si>
  <si>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</si>
  <si>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</si>
  <si>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</si>
  <si>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</si>
  <si>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</si>
  <si>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</si>
  <si>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</si>
  <si>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</si>
  <si>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</si>
  <si>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</si>
  <si>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</si>
  <si>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</si>
  <si>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</si>
  <si>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</si>
  <si>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</si>
  <si>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</si>
  <si>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</si>
  <si>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</si>
  <si>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</si>
  <si>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</si>
  <si>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</si>
  <si>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</si>
  <si>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</si>
  <si>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</si>
  <si>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</si>
  <si>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</si>
  <si>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</si>
  <si>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</si>
  <si>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</si>
  <si>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</si>
  <si>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</si>
  <si>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</si>
  <si>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</si>
  <si>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</si>
  <si>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</si>
  <si>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</si>
  <si>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</si>
  <si>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</si>
  <si>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</si>
  <si>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</si>
  <si>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</si>
  <si>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</si>
  <si>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</si>
  <si>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</si>
  <si>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</si>
  <si>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</si>
  <si>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</si>
  <si>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</si>
  <si>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</si>
  <si>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</si>
  <si>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</si>
  <si>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</si>
  <si>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</si>
  <si>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</si>
  <si>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</si>
  <si>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</si>
  <si>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</si>
  <si>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</si>
  <si>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</si>
  <si>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</si>
  <si>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</si>
  <si>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</si>
  <si>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</si>
  <si>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</si>
  <si>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</si>
  <si>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</si>
  <si>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</si>
  <si>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</si>
  <si>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</si>
  <si>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</si>
  <si>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</si>
  <si>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</si>
  <si>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</si>
  <si>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</si>
  <si>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</si>
  <si>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</si>
  <si>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</si>
  <si>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</si>
  <si>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</si>
  <si>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</si>
  <si>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</si>
  <si>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</si>
  <si>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</si>
  <si>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</si>
  <si>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</si>
  <si>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</si>
  <si>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</si>
  <si>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</si>
  <si>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</si>
  <si>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</si>
  <si>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</si>
  <si>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</si>
  <si>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</si>
  <si>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</si>
  <si>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</si>
  <si>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</si>
  <si>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</si>
  <si>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</si>
  <si>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</si>
  <si>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</si>
  <si>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</si>
  <si>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</si>
  <si>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</si>
  <si>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</si>
  <si>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</si>
  <si>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</si>
  <si>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</si>
  <si>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</si>
  <si>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</si>
  <si>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</si>
  <si>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</si>
  <si>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</si>
  <si>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</si>
  <si>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</si>
  <si>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</si>
  <si>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</si>
  <si>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</si>
  <si>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</si>
  <si>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</si>
  <si>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</si>
  <si>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</si>
  <si>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</si>
  <si>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</si>
  <si>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</si>
  <si>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</si>
  <si>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</si>
  <si>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</si>
  <si>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</si>
  <si>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</si>
  <si>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</si>
  <si>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</si>
  <si>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</si>
  <si>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</si>
  <si>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</si>
  <si>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</si>
  <si>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</si>
  <si>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</si>
  <si>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</si>
  <si>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</si>
  <si>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</si>
  <si>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</si>
  <si>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</si>
  <si>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</si>
  <si>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</si>
  <si>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</si>
  <si>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</si>
  <si>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</si>
  <si>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</si>
  <si>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</si>
  <si>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</si>
  <si>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</si>
  <si>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</si>
  <si>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</si>
  <si>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</si>
  <si>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</si>
  <si>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</si>
  <si>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</si>
  <si>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</si>
  <si>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</si>
  <si>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</si>
  <si>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</si>
  <si>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</si>
  <si>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</si>
  <si>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</si>
  <si>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</si>
  <si>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</si>
  <si>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</si>
  <si>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</si>
  <si>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</si>
  <si>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</si>
  <si>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</si>
  <si>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</si>
  <si>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</si>
  <si>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</si>
  <si>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</si>
  <si>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</si>
  <si>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</si>
  <si>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</si>
  <si>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</si>
  <si>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</si>
  <si>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</si>
  <si>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</si>
  <si>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</si>
  <si>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</si>
  <si>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</si>
  <si>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</si>
  <si>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</si>
  <si>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</si>
  <si>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</si>
  <si>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</si>
  <si>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</si>
  <si>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</si>
  <si>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</si>
  <si>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</si>
  <si>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</si>
  <si>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</si>
  <si>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</si>
  <si>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</si>
  <si>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</si>
  <si>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</si>
  <si>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</si>
  <si>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</si>
  <si>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</si>
  <si>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</si>
  <si>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</si>
  <si>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</si>
  <si>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</si>
  <si>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</si>
  <si>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</si>
  <si>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</si>
  <si>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</si>
  <si>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</si>
  <si>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</si>
  <si>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</si>
  <si>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</si>
  <si>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</si>
  <si>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</si>
  <si>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</si>
  <si>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</si>
  <si>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</si>
  <si>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</si>
  <si>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</si>
  <si>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</si>
  <si>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</si>
  <si>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</si>
  <si>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</si>
  <si>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</si>
  <si>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</si>
  <si>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</si>
  <si>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</si>
  <si>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</si>
  <si>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</si>
  <si>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</si>
  <si>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</si>
  <si>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</si>
  <si>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</si>
  <si>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</si>
  <si>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</si>
  <si>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</si>
  <si>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</si>
  <si>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</si>
  <si>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</si>
  <si>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</si>
  <si>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</si>
  <si>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</si>
  <si>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</si>
  <si>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</si>
  <si>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</si>
  <si>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</si>
  <si>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</si>
  <si>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</si>
  <si>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</si>
  <si>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</si>
  <si>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</si>
  <si>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</si>
  <si>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</si>
  <si>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</si>
  <si>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</si>
  <si>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</si>
  <si>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</si>
  <si>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</si>
  <si>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</si>
  <si>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</si>
  <si>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</si>
  <si>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</si>
  <si>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</si>
  <si>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</si>
  <si>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</si>
  <si>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</si>
  <si>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</si>
  <si>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</si>
  <si>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</si>
  <si>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</si>
  <si>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</si>
  <si>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</si>
  <si>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</si>
  <si>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</si>
  <si>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</si>
  <si>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</si>
  <si>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</si>
  <si>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</si>
  <si>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</si>
  <si>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</si>
  <si>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</si>
  <si>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</si>
  <si>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</si>
  <si>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</si>
  <si>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</si>
  <si>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</si>
  <si>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</si>
  <si>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</si>
  <si>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</si>
  <si>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</si>
  <si>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</si>
  <si>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</si>
  <si>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</si>
  <si>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</si>
  <si>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</si>
  <si>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</si>
  <si>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</si>
  <si>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</si>
  <si>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</si>
  <si>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</si>
  <si>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</si>
  <si>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</si>
  <si>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</si>
  <si>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</si>
  <si>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</si>
  <si>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</si>
  <si>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</si>
  <si>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</si>
  <si>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</si>
  <si>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</si>
  <si>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</si>
  <si>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</si>
  <si>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</si>
  <si>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</si>
  <si>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</si>
  <si>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</si>
  <si>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</si>
  <si>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</si>
  <si>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</si>
  <si>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</si>
  <si>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</si>
  <si>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</si>
  <si>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</si>
  <si>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</si>
  <si>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</si>
  <si>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</si>
  <si>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</si>
  <si>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</si>
  <si>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</si>
  <si>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</si>
  <si>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</si>
  <si>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</si>
  <si>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</si>
  <si>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</si>
  <si>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</si>
  <si>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</si>
  <si>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</si>
  <si>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</si>
  <si>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</si>
  <si>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</si>
  <si>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</si>
  <si>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</si>
  <si>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</si>
  <si>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</si>
  <si>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</si>
  <si>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</si>
  <si>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</si>
  <si>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</si>
  <si>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</si>
  <si>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</si>
  <si>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</si>
  <si>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</si>
  <si>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</si>
  <si>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</si>
  <si>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</si>
  <si>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</si>
  <si>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</si>
  <si>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</si>
  <si>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</si>
  <si>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</si>
  <si>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</si>
  <si>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</si>
  <si>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</si>
  <si>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</si>
  <si>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</si>
  <si>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</si>
  <si>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</si>
  <si>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</si>
  <si>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</si>
  <si>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</si>
  <si>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</si>
  <si>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</si>
  <si>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</si>
  <si>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</si>
  <si>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</si>
  <si>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</si>
  <si>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</si>
  <si>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</si>
  <si>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</si>
  <si>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</si>
  <si>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</si>
  <si>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</si>
  <si>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</si>
  <si>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</si>
  <si>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</si>
  <si>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</si>
  <si>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</si>
  <si>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</si>
  <si>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</si>
  <si>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</si>
  <si>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</si>
  <si>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</si>
  <si>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</si>
  <si>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</si>
  <si>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</si>
  <si>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</si>
  <si>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</si>
  <si>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</si>
  <si>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</si>
  <si>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</si>
  <si>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</si>
  <si>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</si>
  <si>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</si>
  <si>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</si>
  <si>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</si>
  <si>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</si>
  <si>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</si>
  <si>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</si>
  <si>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</si>
  <si>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</si>
  <si>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</si>
  <si>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</si>
  <si>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</si>
  <si>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</si>
  <si>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</si>
  <si>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</si>
  <si>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</si>
  <si>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</si>
  <si>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</si>
  <si>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</si>
  <si>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</si>
  <si>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</si>
  <si>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</si>
  <si>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</si>
  <si>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</si>
  <si>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</si>
  <si>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</si>
  <si>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</si>
  <si>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</si>
  <si>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</si>
  <si>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</si>
  <si>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</si>
  <si>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</si>
  <si>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</si>
  <si>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</si>
  <si>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</si>
  <si>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</si>
  <si>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</si>
  <si>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</si>
  <si>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</si>
  <si>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</si>
  <si>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</si>
  <si>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</si>
  <si>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</si>
  <si>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</si>
  <si>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</si>
  <si>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</si>
  <si>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</si>
  <si>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</si>
  <si>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</si>
  <si>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</si>
  <si>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</si>
  <si>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</si>
  <si>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</si>
  <si>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</si>
  <si>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</si>
  <si>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</si>
  <si>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</si>
  <si>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</si>
  <si>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</si>
  <si>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</si>
  <si>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</si>
  <si>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</si>
  <si>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</si>
  <si>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</si>
  <si>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</si>
  <si>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</si>
  <si>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</si>
  <si>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</si>
  <si>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</si>
  <si>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</si>
  <si>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</si>
  <si>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</si>
  <si>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</si>
  <si>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</si>
  <si>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</si>
  <si>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</si>
  <si>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</si>
  <si>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</si>
  <si>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</si>
  <si>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</si>
  <si>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</si>
  <si>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</si>
  <si>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</si>
  <si>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</si>
  <si>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</si>
  <si>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</si>
  <si>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</si>
  <si>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</si>
  <si>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</si>
  <si>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</si>
  <si>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</si>
  <si>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</si>
  <si>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</si>
  <si>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</si>
  <si>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</si>
  <si>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</si>
  <si>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</si>
  <si>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</si>
  <si>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</si>
  <si>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</si>
  <si>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</si>
  <si>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</si>
  <si>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</si>
  <si>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</si>
  <si>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</si>
  <si>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</si>
  <si>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</si>
  <si>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</si>
  <si>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</si>
  <si>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</si>
  <si>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</si>
  <si>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</si>
  <si>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</si>
  <si>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</si>
  <si>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</si>
  <si>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</si>
  <si>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</si>
  <si>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</si>
  <si>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</si>
  <si>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</si>
  <si>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</si>
  <si>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</si>
  <si>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</si>
  <si>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</si>
  <si>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</si>
  <si>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</si>
  <si>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</si>
  <si>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</si>
  <si>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</si>
  <si>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</si>
  <si>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</si>
  <si>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</si>
  <si>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</si>
  <si>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</si>
  <si>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</si>
  <si>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</si>
  <si>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</si>
  <si>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</si>
  <si>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</si>
  <si>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</si>
  <si>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</si>
  <si>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</si>
  <si>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</si>
  <si>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</si>
  <si>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</si>
  <si>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</si>
  <si>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</si>
  <si>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</si>
  <si>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</si>
  <si>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</si>
  <si>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</si>
  <si>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</si>
  <si>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</si>
  <si>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</si>
  <si>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</si>
  <si>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</si>
  <si>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</si>
  <si>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</si>
  <si>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</si>
  <si>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</si>
  <si>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</si>
  <si>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</si>
  <si>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</si>
  <si>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</si>
  <si>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</si>
  <si>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</si>
  <si>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</si>
  <si>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</si>
  <si>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</si>
  <si>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</si>
  <si>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</si>
  <si>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</si>
  <si>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</si>
  <si>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</si>
  <si>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</si>
  <si>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</si>
  <si>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</si>
  <si>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</si>
  <si>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</si>
  <si>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</si>
  <si>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</si>
  <si>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</si>
  <si>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</si>
  <si>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</si>
  <si>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</si>
  <si>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</si>
  <si>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</si>
  <si>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</si>
  <si>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</si>
  <si>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</si>
  <si>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</si>
  <si>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</si>
  <si>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</si>
  <si>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</si>
  <si>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</si>
  <si>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</si>
  <si>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</si>
  <si>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</si>
  <si>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</si>
  <si>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</si>
  <si>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</si>
  <si>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</si>
  <si>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</si>
  <si>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</si>
  <si>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</si>
  <si>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</si>
  <si>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</si>
  <si>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</si>
  <si>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</si>
  <si>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</si>
  <si>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</si>
  <si>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</si>
  <si>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</si>
  <si>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</si>
  <si>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</si>
  <si>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</si>
  <si>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</si>
  <si>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</si>
  <si>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</si>
  <si>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</si>
  <si>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</si>
  <si>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</si>
  <si>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</si>
  <si>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</si>
  <si>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</si>
  <si>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</si>
  <si>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</si>
  <si>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</si>
  <si>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</si>
  <si>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</si>
  <si>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</si>
  <si>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</si>
  <si>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</si>
  <si>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</si>
  <si>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</si>
  <si>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</si>
  <si>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</si>
  <si>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</si>
  <si>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</si>
  <si>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</si>
  <si>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</si>
  <si>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</si>
  <si>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</si>
  <si>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</si>
  <si>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</si>
  <si>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</si>
  <si>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</si>
  <si>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</si>
  <si>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</si>
  <si>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</si>
  <si>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</si>
  <si>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</si>
  <si>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</si>
  <si>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</si>
  <si>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</si>
  <si>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</si>
  <si>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</si>
  <si>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</si>
  <si>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</si>
  <si>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</si>
  <si>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</si>
  <si>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</si>
  <si>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</si>
  <si>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</si>
  <si>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</si>
  <si>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</si>
  <si>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</si>
  <si>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</si>
  <si>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</si>
  <si>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</si>
  <si>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</si>
  <si>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</si>
  <si>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</si>
  <si>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</si>
  <si>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</si>
  <si>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</si>
  <si>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</si>
  <si>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</si>
  <si>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</si>
  <si>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</si>
  <si>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</si>
  <si>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</si>
  <si>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</si>
  <si>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</si>
  <si>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</si>
  <si>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</si>
  <si>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</si>
  <si>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</si>
  <si>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</si>
  <si>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</si>
  <si>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</si>
  <si>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</si>
  <si>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</si>
  <si>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</si>
  <si>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</si>
  <si>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</si>
  <si>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</si>
  <si>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</si>
  <si>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</si>
  <si>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</si>
  <si>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</si>
  <si>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</si>
  <si>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</si>
  <si>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</si>
  <si>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</si>
  <si>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</si>
  <si>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</si>
  <si>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</si>
  <si>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</si>
  <si>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</si>
  <si>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</si>
  <si>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</si>
  <si>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</si>
  <si>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</si>
  <si>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</si>
  <si>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</si>
  <si>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</si>
  <si>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</si>
  <si>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</si>
  <si>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</si>
  <si>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</si>
  <si>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</si>
  <si>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</si>
  <si>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</si>
  <si>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</si>
  <si>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</si>
  <si>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</si>
  <si>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</si>
  <si>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</si>
  <si>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</si>
  <si>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</si>
  <si>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</si>
  <si>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</si>
  <si>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</si>
  <si>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</si>
  <si>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</si>
  <si>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</si>
  <si>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</si>
  <si>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</si>
  <si>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</si>
  <si>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</si>
  <si>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</si>
  <si>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</si>
  <si>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</si>
  <si>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</si>
  <si>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</si>
  <si>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</si>
  <si>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</si>
  <si>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</si>
  <si>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</si>
  <si>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</si>
  <si>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</si>
  <si>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</si>
  <si>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</si>
  <si>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</si>
  <si>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</si>
  <si>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</si>
  <si>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</si>
  <si>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</si>
  <si>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</si>
  <si>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</si>
  <si>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</si>
  <si>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</si>
  <si>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</si>
  <si>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</si>
  <si>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</si>
  <si>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</si>
  <si>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</si>
  <si>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</si>
  <si>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</si>
  <si>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</si>
  <si>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</si>
  <si>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</si>
  <si>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</si>
  <si>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</si>
  <si>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</si>
  <si>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</si>
  <si>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</si>
  <si>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</si>
  <si>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</si>
  <si>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</si>
  <si>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</si>
  <si>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</si>
  <si>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</si>
  <si>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</si>
  <si>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</si>
  <si>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</si>
  <si>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</si>
  <si>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</si>
  <si>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</si>
  <si>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</si>
  <si>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</si>
  <si>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</si>
  <si>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</si>
  <si>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</si>
  <si>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</si>
  <si>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</si>
  <si>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</si>
  <si>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</si>
  <si>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</si>
  <si>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</si>
  <si>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</si>
  <si>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</si>
  <si>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</si>
  <si>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</si>
  <si>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</si>
  <si>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</si>
  <si>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</si>
  <si>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</si>
  <si>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</si>
  <si>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</si>
  <si>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</si>
  <si>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</si>
  <si>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</si>
  <si>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</si>
  <si>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</si>
  <si>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</si>
  <si>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</si>
  <si>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</si>
  <si>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</si>
  <si>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</si>
  <si>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</si>
  <si>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</si>
  <si>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</si>
  <si>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</si>
  <si>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</si>
  <si>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</si>
  <si>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</si>
  <si>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</si>
  <si>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</si>
  <si>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</si>
  <si>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</si>
  <si>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</si>
  <si>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</si>
  <si>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</si>
  <si>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</si>
  <si>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</si>
  <si>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</si>
  <si>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</si>
  <si>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</si>
  <si>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</si>
  <si>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</si>
  <si>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</si>
  <si>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</si>
  <si>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</si>
  <si>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</si>
  <si>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</si>
  <si>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</si>
  <si>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</si>
  <si>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</si>
  <si>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</si>
  <si>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</si>
  <si>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</si>
  <si>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</si>
  <si>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</si>
  <si>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</si>
  <si>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</si>
  <si>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</si>
  <si>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</si>
  <si>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</si>
  <si>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</si>
  <si>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</si>
  <si>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</si>
  <si>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</si>
  <si>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</si>
  <si>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</si>
  <si>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</si>
  <si>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</si>
  <si>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</si>
  <si>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</si>
  <si>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</si>
  <si>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</si>
  <si>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</si>
  <si>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</si>
  <si>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</si>
  <si>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</si>
  <si>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</si>
  <si>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</si>
  <si>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</si>
  <si>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</si>
  <si>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</si>
  <si>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</si>
  <si>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</si>
  <si>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</si>
  <si>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</si>
  <si>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</si>
  <si>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</si>
  <si>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</si>
  <si>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</si>
  <si>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</si>
  <si>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</si>
  <si>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</si>
  <si>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</si>
  <si>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</si>
  <si>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</si>
  <si>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</si>
  <si>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</si>
  <si>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</si>
  <si>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</si>
  <si>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</si>
  <si>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</si>
  <si>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</si>
  <si>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</si>
  <si>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</si>
  <si>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</si>
  <si>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</si>
  <si>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</si>
  <si>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</si>
  <si>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</si>
  <si>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</si>
  <si>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</si>
  <si>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</si>
  <si>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</si>
  <si>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</si>
  <si>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</si>
  <si>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</si>
  <si>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</si>
  <si>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</si>
  <si>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</si>
  <si>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</si>
  <si>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</si>
  <si>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</si>
  <si>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</si>
  <si>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</si>
  <si>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</si>
  <si>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</si>
  <si>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</si>
  <si>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</si>
  <si>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</si>
  <si>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</si>
  <si>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</si>
  <si>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</si>
  <si>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</si>
  <si>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</si>
  <si>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</si>
  <si>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</si>
  <si>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</si>
  <si>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</si>
  <si>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</si>
  <si>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</si>
  <si>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</si>
  <si>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</si>
  <si>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</si>
  <si>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</si>
  <si>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</si>
  <si>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</si>
  <si>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</si>
  <si>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</si>
  <si>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</si>
  <si>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</si>
  <si>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</si>
  <si>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</si>
  <si>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</si>
  <si>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</si>
  <si>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</si>
  <si>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</si>
  <si>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</si>
  <si>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</si>
  <si>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</si>
  <si>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</si>
  <si>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</si>
  <si>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</si>
  <si>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</si>
  <si>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</si>
  <si>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</si>
  <si>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</si>
  <si>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</si>
  <si>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</si>
  <si>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</si>
  <si>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</si>
  <si>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</si>
  <si>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</si>
  <si>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</si>
  <si>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</si>
  <si>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</si>
  <si>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</si>
  <si>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</si>
  <si>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</si>
  <si>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</si>
  <si>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</si>
  <si>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</si>
  <si>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</si>
  <si>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</si>
  <si>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</si>
  <si>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</si>
  <si>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</si>
  <si>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</si>
  <si>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</si>
  <si>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</si>
  <si>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</si>
  <si>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</si>
  <si>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</si>
  <si>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</si>
  <si>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</si>
  <si>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</si>
  <si>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</si>
  <si>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</si>
  <si>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</si>
  <si>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</si>
  <si>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</si>
  <si>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</si>
  <si>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</si>
  <si>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</si>
  <si>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</si>
  <si>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</si>
  <si>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</si>
  <si>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</si>
  <si>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</si>
  <si>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</si>
  <si>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</si>
  <si>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</si>
  <si>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</si>
  <si>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</si>
  <si>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</si>
  <si>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</si>
  <si>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</si>
  <si>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</si>
  <si>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</si>
  <si>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</si>
  <si>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</si>
  <si>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</si>
  <si>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</si>
  <si>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</si>
  <si>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</si>
  <si>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</si>
  <si>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</si>
  <si>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</si>
  <si>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</si>
  <si>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</si>
  <si>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</si>
  <si>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</si>
  <si>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</si>
  <si>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</si>
  <si>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</si>
  <si>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</si>
  <si>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</si>
  <si>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</si>
  <si>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</si>
  <si>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</si>
  <si>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</si>
  <si>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</si>
  <si>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</si>
  <si>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</si>
  <si>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</si>
  <si>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</si>
  <si>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</si>
  <si>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</si>
  <si>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</si>
  <si>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</si>
  <si>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</si>
  <si>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</si>
  <si>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</si>
  <si>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</si>
  <si>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</si>
  <si>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</si>
  <si>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</si>
  <si>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</si>
  <si>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</si>
  <si>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</si>
  <si>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</si>
  <si>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</si>
  <si>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</si>
  <si>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</si>
  <si>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</si>
  <si>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</si>
  <si>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</si>
  <si>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</si>
  <si>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</si>
  <si>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</si>
  <si>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</si>
  <si>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</si>
  <si>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</si>
  <si>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</si>
  <si>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</si>
  <si>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</si>
  <si>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</si>
  <si>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</si>
  <si>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</si>
  <si>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</si>
  <si>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</si>
  <si>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</si>
  <si>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</si>
  <si>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</si>
  <si>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</si>
  <si>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</si>
  <si>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</si>
  <si>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</si>
  <si>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</si>
  <si>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</si>
  <si>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</si>
  <si>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</si>
  <si>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</si>
  <si>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</si>
  <si>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</si>
  <si>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</si>
  <si>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</si>
  <si>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</si>
  <si>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</si>
  <si>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</si>
  <si>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</si>
  <si>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</si>
  <si>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</si>
  <si>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</si>
  <si>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</si>
  <si>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</si>
  <si>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</si>
  <si>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</si>
  <si>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</si>
  <si>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</si>
  <si>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</si>
  <si>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</si>
  <si>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</si>
  <si>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</si>
  <si>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</si>
  <si>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</si>
  <si>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</si>
  <si>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</si>
  <si>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</si>
  <si>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</si>
  <si>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</si>
  <si>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</si>
  <si>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</si>
  <si>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</si>
  <si>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</si>
  <si>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</si>
  <si>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</si>
  <si>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</si>
  <si>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</si>
  <si>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</si>
  <si>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</si>
  <si>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</si>
  <si>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</si>
  <si>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</si>
  <si>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</si>
  <si>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</si>
  <si>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</si>
  <si>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</si>
  <si>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</si>
  <si>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</si>
  <si>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</si>
  <si>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</si>
  <si>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</si>
  <si>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</si>
  <si>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</si>
  <si>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</si>
  <si>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</si>
  <si>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</si>
  <si>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</si>
  <si>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</si>
  <si>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</si>
  <si>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</si>
  <si>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</si>
  <si>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</si>
  <si>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</si>
  <si>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</si>
  <si>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</si>
  <si>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</si>
  <si>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</si>
  <si>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</si>
  <si>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</si>
  <si>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</si>
  <si>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</si>
  <si>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</si>
  <si>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</si>
  <si>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</si>
  <si>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</si>
  <si>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</si>
  <si>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</si>
  <si>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</si>
  <si>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</si>
  <si>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</si>
  <si>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</si>
  <si>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</si>
  <si>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</si>
  <si>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</si>
  <si>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</si>
  <si>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</si>
  <si>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</si>
  <si>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</si>
  <si>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</si>
  <si>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</si>
  <si>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</si>
  <si>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</si>
  <si>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</si>
  <si>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</si>
  <si>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</si>
  <si>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</si>
  <si>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</si>
  <si>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</si>
  <si>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</si>
  <si>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</si>
  <si>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</si>
  <si>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</si>
  <si>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</si>
  <si>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</si>
  <si>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</si>
  <si>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</si>
  <si>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</si>
  <si>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</si>
  <si>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</si>
  <si>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</si>
  <si>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</si>
  <si>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</si>
  <si>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</si>
  <si>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</si>
  <si>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</si>
  <si>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</si>
  <si>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</si>
  <si>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</si>
  <si>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</si>
  <si>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</si>
  <si>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</si>
  <si>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</si>
  <si>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</si>
  <si>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</si>
  <si>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</si>
  <si>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</si>
  <si>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</si>
  <si>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</si>
  <si>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</si>
  <si>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</si>
  <si>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</si>
  <si>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</si>
  <si>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</si>
  <si>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</si>
  <si>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</si>
  <si>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</si>
  <si>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</si>
  <si>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</si>
  <si>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</si>
  <si>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</si>
  <si>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</si>
  <si>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</si>
  <si>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</si>
  <si>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</si>
  <si>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</si>
  <si>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</si>
  <si>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</si>
  <si>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</si>
  <si>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</si>
  <si>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</si>
  <si>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</si>
  <si>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</si>
  <si>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</si>
  <si>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</si>
  <si>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</si>
  <si>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</si>
  <si>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</si>
  <si>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</si>
  <si>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</si>
  <si>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</si>
  <si>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</si>
  <si>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</si>
  <si>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</si>
  <si>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</si>
  <si>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</si>
  <si>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</si>
  <si>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</si>
  <si>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</si>
  <si>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</si>
  <si>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</si>
  <si>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</si>
  <si>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</si>
  <si>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</si>
  <si>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</si>
  <si>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</si>
  <si>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</si>
  <si>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</si>
  <si>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</si>
  <si>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</si>
  <si>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</si>
  <si>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</si>
  <si>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</si>
  <si>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</si>
  <si>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</si>
  <si>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</si>
  <si>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</si>
  <si>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</si>
  <si>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</si>
  <si>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</si>
  <si>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</si>
  <si>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</si>
  <si>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</si>
  <si>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</si>
  <si>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</si>
  <si>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</si>
  <si>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</si>
  <si>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</si>
  <si>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</si>
  <si>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</si>
  <si>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</si>
  <si>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</si>
  <si>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</si>
  <si>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</si>
  <si>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</si>
  <si>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</si>
  <si>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</si>
  <si>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</si>
  <si>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</si>
  <si>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</si>
  <si>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</si>
  <si>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</si>
  <si>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</si>
  <si>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</si>
  <si>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</si>
  <si>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</si>
  <si>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</si>
  <si>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</si>
  <si>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</si>
  <si>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</si>
  <si>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</si>
  <si>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</si>
  <si>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</si>
  <si>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</si>
  <si>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</si>
  <si>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</si>
  <si>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</si>
  <si>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</si>
  <si>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</si>
  <si>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</si>
  <si>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</si>
  <si>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</si>
  <si>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</si>
  <si>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</si>
  <si>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</si>
  <si>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</si>
  <si>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</si>
  <si>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</si>
  <si>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</si>
  <si>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</si>
  <si>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</si>
  <si>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</si>
  <si>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</si>
  <si>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</si>
  <si>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</si>
  <si>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</si>
  <si>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</si>
  <si>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</si>
  <si>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</si>
  <si>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</si>
  <si>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</si>
  <si>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</si>
  <si>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</si>
  <si>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</si>
  <si>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</si>
  <si>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</si>
  <si>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</si>
  <si>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</si>
  <si>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</si>
  <si>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</si>
  <si>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</si>
  <si>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</si>
  <si>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</si>
  <si>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</si>
  <si>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</si>
  <si>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</si>
  <si>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</si>
  <si>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</si>
  <si>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</si>
  <si>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</si>
  <si>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</si>
  <si>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</si>
  <si>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</si>
  <si>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</si>
  <si>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</si>
  <si>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</si>
  <si>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</si>
  <si>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</si>
  <si>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</si>
  <si>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</si>
  <si>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</si>
  <si>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</si>
  <si>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</si>
  <si>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</si>
  <si>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</si>
  <si>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</si>
  <si>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</si>
  <si>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</si>
  <si>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</si>
  <si>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</si>
  <si>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</si>
  <si>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</si>
  <si>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</si>
  <si>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</si>
  <si>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</si>
  <si>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</si>
  <si>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</si>
  <si>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</si>
  <si>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</si>
  <si>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</si>
  <si>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</si>
  <si>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</si>
  <si>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</si>
  <si>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</si>
  <si>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</si>
  <si>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</si>
  <si>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</si>
  <si>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</si>
  <si>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</si>
  <si>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</si>
  <si>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</si>
  <si>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</si>
  <si>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</si>
  <si>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</si>
  <si>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</si>
  <si>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</si>
  <si>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</si>
  <si>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</si>
  <si>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</si>
  <si>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</si>
  <si>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</si>
  <si>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</si>
  <si>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</si>
  <si>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</si>
  <si>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</si>
  <si>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</si>
  <si>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</si>
  <si>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</si>
  <si>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</si>
  <si>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</si>
  <si>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</si>
  <si>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</si>
  <si>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</si>
  <si>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</si>
  <si>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</si>
  <si>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</si>
  <si>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</si>
  <si>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</si>
  <si>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</si>
  <si>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</si>
  <si>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</si>
  <si>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</si>
  <si>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</si>
  <si>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</si>
  <si>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</si>
  <si>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</si>
  <si>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</si>
  <si>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</si>
  <si>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</si>
  <si>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</si>
  <si>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</si>
  <si>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</si>
  <si>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</si>
  <si>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</si>
  <si>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</si>
  <si>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</si>
  <si>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</si>
  <si>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</si>
  <si>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</si>
  <si>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</si>
  <si>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</si>
  <si>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</si>
  <si>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</si>
  <si>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</si>
  <si>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</si>
  <si>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</si>
  <si>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</si>
  <si>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</si>
  <si>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</si>
  <si>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</si>
  <si>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</si>
  <si>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</si>
  <si>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</si>
  <si>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</si>
  <si>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</si>
  <si>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</si>
  <si>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</si>
  <si>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</si>
  <si>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</si>
  <si>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</si>
  <si>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</si>
  <si>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</si>
  <si>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</si>
  <si>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</si>
  <si>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</si>
  <si>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</si>
  <si>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</si>
  <si>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</si>
  <si>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</si>
  <si>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</si>
  <si>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</si>
  <si>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</si>
  <si>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</si>
  <si>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</si>
  <si>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</si>
  <si>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</si>
  <si>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</si>
  <si>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</si>
  <si>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</si>
  <si>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</si>
  <si>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</si>
  <si>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</si>
  <si>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</si>
  <si>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</si>
  <si>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</si>
  <si>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</si>
  <si>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</si>
  <si>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</si>
  <si>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</si>
  <si>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</si>
  <si>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</si>
  <si>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</si>
  <si>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</si>
  <si>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</si>
  <si>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</si>
  <si>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</si>
  <si>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</si>
  <si>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</si>
  <si>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</si>
  <si>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</si>
  <si>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</si>
  <si>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</si>
  <si>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</si>
  <si>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</si>
  <si>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</si>
  <si>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</si>
  <si>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</si>
  <si>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</si>
  <si>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</si>
  <si>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</si>
  <si>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</si>
  <si>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</si>
  <si>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</si>
  <si>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</si>
  <si>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</si>
  <si>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</si>
  <si>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</si>
  <si>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</si>
  <si>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</si>
  <si>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</si>
  <si>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</si>
  <si>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</si>
  <si>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</si>
  <si>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</si>
  <si>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</si>
  <si>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</si>
  <si>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</si>
  <si>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</si>
  <si>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</si>
  <si>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</si>
  <si>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</si>
  <si>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</si>
  <si>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</si>
  <si>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</si>
  <si>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</si>
  <si>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</si>
  <si>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</si>
  <si>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</si>
  <si>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</si>
  <si>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</si>
  <si>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</si>
  <si>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</si>
  <si>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</si>
  <si>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</si>
  <si>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</si>
  <si>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</si>
  <si>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</si>
  <si>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</si>
  <si>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</si>
  <si>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</si>
  <si>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</si>
  <si>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</si>
  <si>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</si>
  <si>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</si>
  <si>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</si>
  <si>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</si>
  <si>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</si>
  <si>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</si>
  <si>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</si>
  <si>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</si>
  <si>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</si>
  <si>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</si>
  <si>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</si>
  <si>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</si>
  <si>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</si>
  <si>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</si>
  <si>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</si>
  <si>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</si>
  <si>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</si>
  <si>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</si>
  <si>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</si>
  <si>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</si>
  <si>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</si>
  <si>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</si>
  <si>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</si>
  <si>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</si>
  <si>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</si>
  <si>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</si>
  <si>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</si>
  <si>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</si>
  <si>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</si>
  <si>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</si>
  <si>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</si>
  <si>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</si>
  <si>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</si>
  <si>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</si>
  <si>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</si>
  <si>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</si>
  <si>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</si>
  <si>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</si>
  <si>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</si>
  <si>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</si>
  <si>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</si>
  <si>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</si>
  <si>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</si>
  <si>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</si>
  <si>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</si>
  <si>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</si>
  <si>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</si>
  <si>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</si>
  <si>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</si>
  <si>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</si>
  <si>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</si>
  <si>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</si>
  <si>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</si>
  <si>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</si>
  <si>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</si>
  <si>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</si>
  <si>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</si>
  <si>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</si>
  <si>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</si>
  <si>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</si>
  <si>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</si>
  <si>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</si>
  <si>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</si>
  <si>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</si>
  <si>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</si>
  <si>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</si>
  <si>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</si>
  <si>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</si>
  <si>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</si>
  <si>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</si>
  <si>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</si>
  <si>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</si>
  <si>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</si>
  <si>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</si>
  <si>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</si>
  <si>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</si>
  <si>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</si>
  <si>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</si>
  <si>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</si>
  <si>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</si>
  <si>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</si>
  <si>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</si>
  <si>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</si>
  <si>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</si>
  <si>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</si>
  <si>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</si>
  <si>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</si>
  <si>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</si>
  <si>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</si>
  <si>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</si>
  <si>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</si>
  <si>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</si>
  <si>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</si>
  <si>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</si>
  <si>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</si>
  <si>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</si>
  <si>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</si>
  <si>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</si>
  <si>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</si>
  <si>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</si>
  <si>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</si>
  <si>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</si>
  <si>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</si>
  <si>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</si>
  <si>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</si>
  <si>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</si>
  <si>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</si>
  <si>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</si>
  <si>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</si>
  <si>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</si>
  <si>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</si>
  <si>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</si>
  <si>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</si>
  <si>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</si>
  <si>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</si>
  <si>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</si>
  <si>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</si>
  <si>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</si>
  <si>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</si>
  <si>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</si>
  <si>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</si>
  <si>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</si>
  <si>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</si>
  <si>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</si>
  <si>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</si>
  <si>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</si>
  <si>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</si>
  <si>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</si>
  <si>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</si>
  <si>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</si>
  <si>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</si>
  <si>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</si>
  <si>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</si>
  <si>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</si>
  <si>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</si>
  <si>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</si>
  <si>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</si>
  <si>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</si>
  <si>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</si>
  <si>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</si>
  <si>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</si>
  <si>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</si>
  <si>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</si>
  <si>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</si>
  <si>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</si>
  <si>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</si>
  <si>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</si>
  <si>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</si>
  <si>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</si>
  <si>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</si>
  <si>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</si>
  <si>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</si>
  <si>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</si>
  <si>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</si>
  <si>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</si>
  <si>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</si>
  <si>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</si>
  <si>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</si>
  <si>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</si>
  <si>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</si>
  <si>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</si>
  <si>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</si>
  <si>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</si>
  <si>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</si>
  <si>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</si>
  <si>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</si>
  <si>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</si>
  <si>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</si>
  <si>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</si>
  <si>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</si>
  <si>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</si>
  <si>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</si>
  <si>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</si>
  <si>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</si>
  <si>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</si>
  <si>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</si>
  <si>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</si>
  <si>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</si>
  <si>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</si>
  <si>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</si>
  <si>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</si>
  <si>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</si>
  <si>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</si>
  <si>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</si>
  <si>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</si>
  <si>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</si>
  <si>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</si>
  <si>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</si>
  <si>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</si>
  <si>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</si>
  <si>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</si>
  <si>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</si>
  <si>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</si>
  <si>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</si>
  <si>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</si>
  <si>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</si>
  <si>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</si>
  <si>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</si>
  <si>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</si>
  <si>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</si>
  <si>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</si>
  <si>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</si>
  <si>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</si>
  <si>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</si>
  <si>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</si>
  <si>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</si>
  <si>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</si>
  <si>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</si>
  <si>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</si>
  <si>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</si>
  <si>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</si>
  <si>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</si>
  <si>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</si>
  <si>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</si>
  <si>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</si>
  <si>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</si>
  <si>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</si>
  <si>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</si>
  <si>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</si>
  <si>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</si>
  <si>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</si>
  <si>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</si>
  <si>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</si>
  <si>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</si>
  <si>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</si>
  <si>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</si>
  <si>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</si>
  <si>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</si>
  <si>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</si>
  <si>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</si>
  <si>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</si>
  <si>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</si>
  <si>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</si>
  <si>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</si>
  <si>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</si>
  <si>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</si>
  <si>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</si>
  <si>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</si>
  <si>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</si>
  <si>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</si>
  <si>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</si>
  <si>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</si>
  <si>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</si>
  <si>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</si>
  <si>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</si>
  <si>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</si>
  <si>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</si>
  <si>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</si>
  <si>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</si>
  <si>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</si>
  <si>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</si>
  <si>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</si>
  <si>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</si>
  <si>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</si>
  <si>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</si>
  <si>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</si>
  <si>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</si>
  <si>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</si>
  <si>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</si>
  <si>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</si>
  <si>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</si>
  <si>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</si>
  <si>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</si>
  <si>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</si>
  <si>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</si>
  <si>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</si>
  <si>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</si>
  <si>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</si>
  <si>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</si>
  <si>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</si>
  <si>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</si>
  <si>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</si>
  <si>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</si>
  <si>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</si>
  <si>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</si>
  <si>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</si>
  <si>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</si>
  <si>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</si>
  <si>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</si>
  <si>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</si>
  <si>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</si>
  <si>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</si>
  <si>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</si>
  <si>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</si>
  <si>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</si>
  <si>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</si>
  <si>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</si>
  <si>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</si>
  <si>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</si>
  <si>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</si>
  <si>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</si>
  <si>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</si>
  <si>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</si>
  <si>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</si>
  <si>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</si>
  <si>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</si>
  <si>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</si>
  <si>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</si>
  <si>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</si>
  <si>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</si>
  <si>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</si>
  <si>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</si>
  <si>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</si>
  <si>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</si>
  <si>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</si>
  <si>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</si>
  <si>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</si>
  <si>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</si>
  <si>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</si>
  <si>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</si>
  <si>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</si>
  <si>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</si>
  <si>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</si>
  <si>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</si>
  <si>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</si>
  <si>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</si>
  <si>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</si>
  <si>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</si>
  <si>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</si>
  <si>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</si>
  <si>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</si>
  <si>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</si>
  <si>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</si>
  <si>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</si>
  <si>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</si>
  <si>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</si>
  <si>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</si>
  <si>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</si>
  <si>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</si>
  <si>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</si>
  <si>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</si>
  <si>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</si>
  <si>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</si>
  <si>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</si>
  <si>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</si>
  <si>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</si>
  <si>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</si>
  <si>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</si>
  <si>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</si>
  <si>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</si>
  <si>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</si>
  <si>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</si>
  <si>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</si>
  <si>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</si>
  <si>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</si>
  <si>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</si>
  <si>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</si>
  <si>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</si>
  <si>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</si>
  <si>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</si>
  <si>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</si>
  <si>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</si>
  <si>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</si>
  <si>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</si>
  <si>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</si>
  <si>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</si>
  <si>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</si>
  <si>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</si>
  <si>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</si>
  <si>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</si>
  <si>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</si>
  <si>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</si>
  <si>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</si>
  <si>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</si>
  <si>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</si>
  <si>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</si>
  <si>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</si>
  <si>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</si>
  <si>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</si>
  <si>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</si>
  <si>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</si>
  <si>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</si>
  <si>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</si>
  <si>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</si>
  <si>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</si>
  <si>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</si>
  <si>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</si>
  <si>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</si>
  <si>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</si>
  <si>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</si>
  <si>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</si>
  <si>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</si>
  <si>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</si>
  <si>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</si>
  <si>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</si>
  <si>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</si>
  <si>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</si>
  <si>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</si>
  <si>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</si>
  <si>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</si>
  <si>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</si>
  <si>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</si>
  <si>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</si>
  <si>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</si>
  <si>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</si>
  <si>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</si>
  <si>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</si>
  <si>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</si>
  <si>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</si>
  <si>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</si>
  <si>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</si>
  <si>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</si>
  <si>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</si>
  <si>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</si>
  <si>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</si>
  <si>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</si>
  <si>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</si>
  <si>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</si>
  <si>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</si>
  <si>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</si>
  <si>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</si>
  <si>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</si>
  <si>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</si>
  <si>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</si>
  <si>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</si>
  <si>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</si>
  <si>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</si>
  <si>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</si>
  <si>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</si>
  <si>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</si>
  <si>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</si>
  <si>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</si>
  <si>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</si>
  <si>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</si>
  <si>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</si>
  <si>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</si>
  <si>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</si>
  <si>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</si>
  <si>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</si>
  <si>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</si>
  <si>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</si>
  <si>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</si>
  <si>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</si>
  <si>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</si>
  <si>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</si>
  <si>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</si>
  <si>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</si>
  <si>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</si>
  <si>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</si>
  <si>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</si>
  <si>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</si>
  <si>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</si>
  <si>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</si>
  <si>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</si>
  <si>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</si>
  <si>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</si>
  <si>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</si>
  <si>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</si>
  <si>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</si>
  <si>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</si>
  <si>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</si>
  <si>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</si>
  <si>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</si>
  <si>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</si>
  <si>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</si>
  <si>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</si>
  <si>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</si>
  <si>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</si>
  <si>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</si>
  <si>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</si>
  <si>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</si>
  <si>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</si>
  <si>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</si>
  <si>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</si>
  <si>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</si>
  <si>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</si>
  <si>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</si>
  <si>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</si>
  <si>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</si>
  <si>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</si>
  <si>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</si>
  <si>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</si>
  <si>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</si>
  <si>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</si>
  <si>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</si>
  <si>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</si>
  <si>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</si>
  <si>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</si>
  <si>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</si>
  <si>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</si>
  <si>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</si>
  <si>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</si>
  <si>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</si>
  <si>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</si>
  <si>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</si>
  <si>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</si>
  <si>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</si>
  <si>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</si>
  <si>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</si>
  <si>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</si>
  <si>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</si>
  <si>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</si>
  <si>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</si>
  <si>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</si>
  <si>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</si>
  <si>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</si>
  <si>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</si>
  <si>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</si>
  <si>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</si>
  <si>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</si>
  <si>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</si>
  <si>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</si>
  <si>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</si>
  <si>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</si>
  <si>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</si>
  <si>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</si>
  <si>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</si>
  <si>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</si>
  <si>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</si>
  <si>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</si>
  <si>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</si>
  <si>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</si>
  <si>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</si>
  <si>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</si>
  <si>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</si>
  <si>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</si>
  <si>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</si>
  <si>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</si>
  <si>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</si>
  <si>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</si>
  <si>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</si>
  <si>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</si>
  <si>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</si>
  <si>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</si>
  <si>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</si>
  <si>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</si>
  <si>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</si>
  <si>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</si>
  <si>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</si>
  <si>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</si>
  <si>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</si>
  <si>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</si>
  <si>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</si>
  <si>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</si>
  <si>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</si>
  <si>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</si>
  <si>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</si>
  <si>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</si>
  <si>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</si>
  <si>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</si>
  <si>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</si>
  <si>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</si>
  <si>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</si>
  <si>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</si>
  <si>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</si>
  <si>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</si>
  <si>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</si>
  <si>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</si>
  <si>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</si>
  <si>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</si>
  <si>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</si>
  <si>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</si>
  <si>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</si>
  <si>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</si>
  <si>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</si>
  <si>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</si>
  <si>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</si>
  <si>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</si>
  <si>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</si>
  <si>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</si>
  <si>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</si>
  <si>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</si>
  <si>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</si>
  <si>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</si>
  <si>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</si>
  <si>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</si>
  <si>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</si>
  <si>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</si>
  <si>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</si>
  <si>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</si>
  <si>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</si>
  <si>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</si>
  <si>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</si>
  <si>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</si>
  <si>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</si>
  <si>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</si>
  <si>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</si>
  <si>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</si>
  <si>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</si>
  <si>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</si>
  <si>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</si>
  <si>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</si>
  <si>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</si>
  <si>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</si>
  <si>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</si>
  <si>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</si>
  <si>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</si>
  <si>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</si>
  <si>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</si>
  <si>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</si>
  <si>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</si>
  <si>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</si>
  <si>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</si>
  <si>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</si>
  <si>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</si>
  <si>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</si>
  <si>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</si>
  <si>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</si>
  <si>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</si>
  <si>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</si>
  <si>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</si>
  <si>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</si>
  <si>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</si>
  <si>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</si>
  <si>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</si>
  <si>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</si>
  <si>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</si>
  <si>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</si>
  <si>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</si>
  <si>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</si>
  <si>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</si>
  <si>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</si>
  <si>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</si>
  <si>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</si>
  <si>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</si>
  <si>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</si>
  <si>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</si>
  <si>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</si>
  <si>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</si>
  <si>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</si>
  <si>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</si>
  <si>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</si>
  <si>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</si>
  <si>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</si>
  <si>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</si>
  <si>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</si>
  <si>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</si>
  <si>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</si>
  <si>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</si>
  <si>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</si>
  <si>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</si>
  <si>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</si>
  <si>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</si>
  <si>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</si>
  <si>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</si>
  <si>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</si>
  <si>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</si>
  <si>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</si>
  <si>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</si>
  <si>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</si>
  <si>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</si>
  <si>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</si>
  <si>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</si>
  <si>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</si>
  <si>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</si>
  <si>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</si>
  <si>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</si>
  <si>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</si>
  <si>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</si>
  <si>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</si>
  <si>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</si>
  <si>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</si>
  <si>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</si>
  <si>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</si>
  <si>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</si>
  <si>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</si>
  <si>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</si>
  <si>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</si>
  <si>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</si>
  <si>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</si>
  <si>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</si>
  <si>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</si>
  <si>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</si>
  <si>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</si>
  <si>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</si>
  <si>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</si>
  <si>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</si>
  <si>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</si>
  <si>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</si>
  <si>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</si>
  <si>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</si>
  <si>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</si>
  <si>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</si>
  <si>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</si>
  <si>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</si>
  <si>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</si>
  <si>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</si>
  <si>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</si>
  <si>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</si>
  <si>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</si>
  <si>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</si>
  <si>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</si>
  <si>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</si>
  <si>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</si>
  <si>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</si>
  <si>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</si>
  <si>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</si>
  <si>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</si>
  <si>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</si>
  <si>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</si>
  <si>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</si>
  <si>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</si>
  <si>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</si>
  <si>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</si>
  <si>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</si>
  <si>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</si>
  <si>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</si>
  <si>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</si>
  <si>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</si>
  <si>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</si>
  <si>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</si>
  <si>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</si>
  <si>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</si>
  <si>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</si>
  <si>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</si>
  <si>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</si>
  <si>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</si>
  <si>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</si>
  <si>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</si>
  <si>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</si>
  <si>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</si>
  <si>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</si>
  <si>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</si>
  <si>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</si>
  <si>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</si>
  <si>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</si>
  <si>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</si>
  <si>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</si>
  <si>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</si>
  <si>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</si>
  <si>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</si>
  <si>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</si>
  <si>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</si>
  <si>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</si>
  <si>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</si>
  <si>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</si>
  <si>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</si>
  <si>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</si>
  <si>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</si>
  <si>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</si>
  <si>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</si>
  <si>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</si>
  <si>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</si>
  <si>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</si>
  <si>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</si>
  <si>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</si>
  <si>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</si>
  <si>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</si>
  <si>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</si>
  <si>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</si>
  <si>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</si>
  <si>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</si>
  <si>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</si>
  <si>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</si>
  <si>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</si>
  <si>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</si>
  <si>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</si>
  <si>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</si>
  <si>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</si>
  <si>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</si>
  <si>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</si>
  <si>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</si>
  <si>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</si>
  <si>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</si>
  <si>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</si>
  <si>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</si>
  <si>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</si>
  <si>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</si>
  <si>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</si>
  <si>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</si>
  <si>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</si>
  <si>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</si>
  <si>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</si>
  <si>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</si>
  <si>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</si>
  <si>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</si>
  <si>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</si>
  <si>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</si>
  <si>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</si>
  <si>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</si>
  <si>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</si>
  <si>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</si>
  <si>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</si>
  <si>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</si>
  <si>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</si>
  <si>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</si>
  <si>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</si>
  <si>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</si>
  <si>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</si>
  <si>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</si>
  <si>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</si>
  <si>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</si>
  <si>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</si>
  <si>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</si>
  <si>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</si>
  <si>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</si>
  <si>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</si>
  <si>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</si>
  <si>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</si>
  <si>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</si>
  <si>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</si>
  <si>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</si>
  <si>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</si>
  <si>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</si>
  <si>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</si>
  <si>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</si>
  <si>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</si>
  <si>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</si>
  <si>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</si>
  <si>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</si>
  <si>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</si>
  <si>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</si>
  <si>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</si>
  <si>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</si>
  <si>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</si>
  <si>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</si>
  <si>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</si>
  <si>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</si>
  <si>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</si>
  <si>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</si>
  <si>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</si>
  <si>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</si>
  <si>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</si>
  <si>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</si>
  <si>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</si>
  <si>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</si>
  <si>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</si>
  <si>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</si>
  <si>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</si>
  <si>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</si>
  <si>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</si>
  <si>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</si>
  <si>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</si>
  <si>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</si>
  <si>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</si>
  <si>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</si>
  <si>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</si>
  <si>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</si>
  <si>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</si>
  <si>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</si>
  <si>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</si>
  <si>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</si>
  <si>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</si>
  <si>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</si>
  <si>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</si>
  <si>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</si>
  <si>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</si>
  <si>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</si>
  <si>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</si>
  <si>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</si>
  <si>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</si>
  <si>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</si>
  <si>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</si>
  <si>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</si>
  <si>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</si>
  <si>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</si>
  <si>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</si>
  <si>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</si>
  <si>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</si>
  <si>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</si>
  <si>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</si>
  <si>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</si>
  <si>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</si>
  <si>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</si>
  <si>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</si>
  <si>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</si>
  <si>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</si>
  <si>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</si>
  <si>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</si>
  <si>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</si>
  <si>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</si>
  <si>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</si>
  <si>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</si>
  <si>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</si>
  <si>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</si>
  <si>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</si>
  <si>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</si>
  <si>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</si>
  <si>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</si>
  <si>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</si>
  <si>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</si>
  <si>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</si>
  <si>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</si>
  <si>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</si>
  <si>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</si>
  <si>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</si>
  <si>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</si>
  <si>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</si>
  <si>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</si>
  <si>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</si>
  <si>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</si>
  <si>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</si>
  <si>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</si>
  <si>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</si>
  <si>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</si>
  <si>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</si>
  <si>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</si>
  <si>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</si>
  <si>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</si>
  <si>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</si>
  <si>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</si>
  <si>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</si>
  <si>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</si>
  <si>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</si>
  <si>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</si>
  <si>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</si>
  <si>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</si>
  <si>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</si>
  <si>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</si>
  <si>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</si>
  <si>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</si>
  <si>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</si>
  <si>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</si>
  <si>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</si>
  <si>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</si>
  <si>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</si>
  <si>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</si>
  <si>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</si>
  <si>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</si>
  <si>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</si>
  <si>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</si>
  <si>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</si>
  <si>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</si>
  <si>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</si>
  <si>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</si>
  <si>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</si>
  <si>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</si>
  <si>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</si>
  <si>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</si>
  <si>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</si>
  <si>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</si>
  <si>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</si>
  <si>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</si>
  <si>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</si>
  <si>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</si>
  <si>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</si>
  <si>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</si>
  <si>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</si>
  <si>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</si>
  <si>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</si>
  <si>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</si>
  <si>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</si>
  <si>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</si>
  <si>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</si>
  <si>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</si>
  <si>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</si>
  <si>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</si>
  <si>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</si>
  <si>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</si>
  <si>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</si>
  <si>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</si>
  <si>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</si>
  <si>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</si>
  <si>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</si>
  <si>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</si>
  <si>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</si>
  <si>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</si>
  <si>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</si>
  <si>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</si>
  <si>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</si>
  <si>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</si>
  <si>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</si>
  <si>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</si>
  <si>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</si>
  <si>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</si>
  <si>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</si>
  <si>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</si>
  <si>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</si>
  <si>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</si>
  <si>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</si>
  <si>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</si>
  <si>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</si>
  <si>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</si>
  <si>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</si>
  <si>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</si>
  <si>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</si>
  <si>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</si>
  <si>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</si>
  <si>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</si>
  <si>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</si>
  <si>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</si>
  <si>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</si>
  <si>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</si>
  <si>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</si>
  <si>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</si>
  <si>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</si>
  <si>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</si>
  <si>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</si>
  <si>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</si>
  <si>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</si>
  <si>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</si>
  <si>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</si>
  <si>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</si>
  <si>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</si>
  <si>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</si>
  <si>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</si>
  <si>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</si>
  <si>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</si>
  <si>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</si>
  <si>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</si>
  <si>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</si>
  <si>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</si>
  <si>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</si>
  <si>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</si>
  <si>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</si>
  <si>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</si>
  <si>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</si>
  <si>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</si>
  <si>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</si>
  <si>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</si>
  <si>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</si>
  <si>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</si>
  <si>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</si>
  <si>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</si>
  <si>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</si>
  <si>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</si>
  <si>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</si>
  <si>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</si>
  <si>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</si>
  <si>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</si>
  <si>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</si>
  <si>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</si>
  <si>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</si>
  <si>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</si>
  <si>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</si>
  <si>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</si>
  <si>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</si>
  <si>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</si>
  <si>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</si>
  <si>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</si>
  <si>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</si>
  <si>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</si>
  <si>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</si>
  <si>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</si>
  <si>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</si>
  <si>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</si>
  <si>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</si>
  <si>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</si>
  <si>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</si>
  <si>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</si>
  <si>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</si>
  <si>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</si>
  <si>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</si>
  <si>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</si>
  <si>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</si>
  <si>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</si>
  <si>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</si>
  <si>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</si>
  <si>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</si>
  <si>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</si>
  <si>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</si>
  <si>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</si>
  <si>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</si>
  <si>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</si>
  <si>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</si>
  <si>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</si>
  <si>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</si>
  <si>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</si>
  <si>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</si>
  <si>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</si>
  <si>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</si>
  <si>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</si>
  <si>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</si>
  <si>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</si>
  <si>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</si>
  <si>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</si>
  <si>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</si>
  <si>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</si>
  <si>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</si>
  <si>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</si>
  <si>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</si>
  <si>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</si>
  <si>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</si>
  <si>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</si>
  <si>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</si>
  <si>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</si>
  <si>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</si>
  <si>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</si>
  <si>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</si>
  <si>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</si>
  <si>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</si>
  <si>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</si>
  <si>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</si>
  <si>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</si>
  <si>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</si>
  <si>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</si>
  <si>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</si>
  <si>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</si>
  <si>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</si>
  <si>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</si>
  <si>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</si>
  <si>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</si>
  <si>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</si>
  <si>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</si>
  <si>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</si>
  <si>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</si>
  <si>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</si>
  <si>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</si>
  <si>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</si>
  <si>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</si>
  <si>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</si>
  <si>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</si>
  <si>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</si>
  <si>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</si>
  <si>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</si>
  <si>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</si>
  <si>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</si>
  <si>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</si>
  <si>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</si>
  <si>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</si>
  <si>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</si>
  <si>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</si>
  <si>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</si>
  <si>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</si>
  <si>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</si>
  <si>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</si>
  <si>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</si>
  <si>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</si>
  <si>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</si>
  <si>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</si>
  <si>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</si>
  <si>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</si>
  <si>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</si>
  <si>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</si>
  <si>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</si>
  <si>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</si>
  <si>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</si>
  <si>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</si>
  <si>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</si>
  <si>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</si>
  <si>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</si>
  <si>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</si>
  <si>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</si>
  <si>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</si>
  <si>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</si>
  <si>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</si>
  <si>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</si>
  <si>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</si>
  <si>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</si>
  <si>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</si>
  <si>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</si>
  <si>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</si>
  <si>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</si>
  <si>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</si>
  <si>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</si>
  <si>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</si>
  <si>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</si>
  <si>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</si>
  <si>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</si>
  <si>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</si>
  <si>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</si>
  <si>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</si>
  <si>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</si>
  <si>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</si>
  <si>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</si>
  <si>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</si>
  <si>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</si>
  <si>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</si>
  <si>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</si>
  <si>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</si>
  <si>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</si>
  <si>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</si>
  <si>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</si>
  <si>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</si>
  <si>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</si>
  <si>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</si>
  <si>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</si>
  <si>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</si>
  <si>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</si>
  <si>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</si>
  <si>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</si>
  <si>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</si>
  <si>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</si>
  <si>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</si>
  <si>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</si>
  <si>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</si>
  <si>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</si>
  <si>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</si>
  <si>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</si>
  <si>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</si>
  <si>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</si>
  <si>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</si>
  <si>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</si>
  <si>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</si>
  <si>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</si>
  <si>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</si>
  <si>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</si>
  <si>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</si>
  <si>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</si>
  <si>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</si>
  <si>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</si>
  <si>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</si>
  <si>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</si>
  <si>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</si>
  <si>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</si>
  <si>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</si>
  <si>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</si>
  <si>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</si>
  <si>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</si>
  <si>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</si>
  <si>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</si>
  <si>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</si>
  <si>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</si>
  <si>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</si>
  <si>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</si>
  <si>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</si>
  <si>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</si>
  <si>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</si>
  <si>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</si>
  <si>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</si>
  <si>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</si>
  <si>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</si>
  <si>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</si>
  <si>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</si>
  <si>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</si>
  <si>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</si>
  <si>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</si>
  <si>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</si>
  <si>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</si>
  <si>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</si>
  <si>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</si>
  <si>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</si>
  <si>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</si>
  <si>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</si>
  <si>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</si>
  <si>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</si>
  <si>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</si>
  <si>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</si>
  <si>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</si>
  <si>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</si>
  <si>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</si>
  <si>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</si>
  <si>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</si>
  <si>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</si>
  <si>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</si>
  <si>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</si>
  <si>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</si>
  <si>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</si>
  <si>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</si>
  <si>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</si>
  <si>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</si>
  <si>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</si>
  <si>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</si>
  <si>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</si>
  <si>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</si>
  <si>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</si>
  <si>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</si>
  <si>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</si>
  <si>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</si>
  <si>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</si>
  <si>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</si>
  <si>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</si>
  <si>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</si>
  <si>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</si>
  <si>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</si>
  <si>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</si>
  <si>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</si>
  <si>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</si>
  <si>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</si>
  <si>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</si>
  <si>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</si>
  <si>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</si>
  <si>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</si>
  <si>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</si>
  <si>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</si>
  <si>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</si>
  <si>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</si>
  <si>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</si>
  <si>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</si>
  <si>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</si>
  <si>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</si>
  <si>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</si>
  <si>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</si>
  <si>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</si>
  <si>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</si>
  <si>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</si>
  <si>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</si>
  <si>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</si>
  <si>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</si>
  <si>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</si>
  <si>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</si>
  <si>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</si>
  <si>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</si>
  <si>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</si>
  <si>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</si>
  <si>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</si>
  <si>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</si>
  <si>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</si>
  <si>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</si>
  <si>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</si>
  <si>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</si>
  <si>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</si>
  <si>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</si>
  <si>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</si>
  <si>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</si>
  <si>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</si>
  <si>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</si>
  <si>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</si>
  <si>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</si>
  <si>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</si>
  <si>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</si>
  <si>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</si>
  <si>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</si>
  <si>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</si>
  <si>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</si>
  <si>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</si>
  <si>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</si>
  <si>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</si>
  <si>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</si>
  <si>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</si>
  <si>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</si>
  <si>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</si>
  <si>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</si>
  <si>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</si>
  <si>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</si>
  <si>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</si>
  <si>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</si>
  <si>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</si>
  <si>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</si>
  <si>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</si>
  <si>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</si>
  <si>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</si>
  <si>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</si>
  <si>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</si>
  <si>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</si>
  <si>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</si>
  <si>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</si>
  <si>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</si>
  <si>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</si>
  <si>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</si>
  <si>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</si>
  <si>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</si>
  <si>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</si>
  <si>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</si>
  <si>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</si>
  <si>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</si>
  <si>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</si>
  <si>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</si>
  <si>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</si>
  <si>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</si>
  <si>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</si>
  <si>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</si>
  <si>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</si>
  <si>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</si>
  <si>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</si>
  <si>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</si>
  <si>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</si>
  <si>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</si>
  <si>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</si>
  <si>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</si>
  <si>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</si>
  <si>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</si>
  <si>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</si>
  <si>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</si>
  <si>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</si>
  <si>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</si>
  <si>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</si>
  <si>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</si>
  <si>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</si>
  <si>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</si>
  <si>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</si>
  <si>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</si>
  <si>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</si>
  <si>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</si>
  <si>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</si>
  <si>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</si>
  <si>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</si>
  <si>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</si>
  <si>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</si>
  <si>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</si>
  <si>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</si>
  <si>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</si>
  <si>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</si>
  <si>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</si>
  <si>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</si>
  <si>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</si>
  <si>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</si>
  <si>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</si>
  <si>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</si>
  <si>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</si>
  <si>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</si>
  <si>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</si>
  <si>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</si>
  <si>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</si>
  <si>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</si>
  <si>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</si>
  <si>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</si>
  <si>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</si>
  <si>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</si>
  <si>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</si>
  <si>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</si>
  <si>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</si>
  <si>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</si>
  <si>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</si>
  <si>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</si>
  <si>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</si>
  <si>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</si>
  <si>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</si>
  <si>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</si>
  <si>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</si>
  <si>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</si>
  <si>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</si>
  <si>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</si>
  <si>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</si>
  <si>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</si>
  <si>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</si>
  <si>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</si>
  <si>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</si>
  <si>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</si>
  <si>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</si>
  <si>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</si>
  <si>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</si>
  <si>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</si>
  <si>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</si>
  <si>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</si>
  <si>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</si>
  <si>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</si>
  <si>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</si>
  <si>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</si>
  <si>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</si>
  <si>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</si>
  <si>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</si>
  <si>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</si>
  <si>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</si>
  <si>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</si>
  <si>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</si>
  <si>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</si>
  <si>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</si>
  <si>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</si>
  <si>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</si>
  <si>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</si>
  <si>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</si>
  <si>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</si>
  <si>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</si>
  <si>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</si>
  <si>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</si>
  <si>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</si>
  <si>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</si>
  <si>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</si>
  <si>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</si>
  <si>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</si>
  <si>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</si>
  <si>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</si>
  <si>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</si>
  <si>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</si>
  <si>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</si>
  <si>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</si>
  <si>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</si>
  <si>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</si>
  <si>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</si>
  <si>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</si>
  <si>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</si>
  <si>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</si>
  <si>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</si>
  <si>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</si>
  <si>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</si>
  <si>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</si>
  <si>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</si>
  <si>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</si>
  <si>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</si>
  <si>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</si>
  <si>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</si>
  <si>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</si>
  <si>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</si>
  <si>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</si>
  <si>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</si>
  <si>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</si>
  <si>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</si>
  <si>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</si>
  <si>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</si>
  <si>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</si>
  <si>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</si>
  <si>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</si>
  <si>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</si>
  <si>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</si>
  <si>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</si>
  <si>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</si>
  <si>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</si>
  <si>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</si>
  <si>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</si>
  <si>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</si>
  <si>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</si>
  <si>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</si>
  <si>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</si>
  <si>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</si>
  <si>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</si>
  <si>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</si>
  <si>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</si>
  <si>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</si>
  <si>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</si>
  <si>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</si>
  <si>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</si>
  <si>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</si>
  <si>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</si>
  <si>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</si>
  <si>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</si>
  <si>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</si>
  <si>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</si>
  <si>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</si>
  <si>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</si>
  <si>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</si>
  <si>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</si>
  <si>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</si>
  <si>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</si>
  <si>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</si>
  <si>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</si>
  <si>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</si>
  <si>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</si>
  <si>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</si>
  <si>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</si>
  <si>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</si>
  <si>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</si>
  <si>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</si>
  <si>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</si>
  <si>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</si>
  <si>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</si>
  <si>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</si>
  <si>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</si>
  <si>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</si>
  <si>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</si>
  <si>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</si>
  <si>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</si>
  <si>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</si>
  <si>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</si>
  <si>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</si>
  <si>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</si>
  <si>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</si>
  <si>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</si>
  <si>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</si>
  <si>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</si>
  <si>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</si>
  <si>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</si>
  <si>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</si>
  <si>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</si>
  <si>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</si>
  <si>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</si>
  <si>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</si>
  <si>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</si>
  <si>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</si>
  <si>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</si>
  <si>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</si>
  <si>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</si>
  <si>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</si>
  <si>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</si>
  <si>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</si>
  <si>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</si>
  <si>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</si>
  <si>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</si>
  <si>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</si>
  <si>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</si>
  <si>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</si>
  <si>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</si>
  <si>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</si>
  <si>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</si>
  <si>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</si>
  <si>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</si>
  <si>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</si>
  <si>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</si>
  <si>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</si>
  <si>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</si>
  <si>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</si>
  <si>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</si>
  <si>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</si>
  <si>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</si>
  <si>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</si>
  <si>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</si>
  <si>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</si>
  <si>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</si>
  <si>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</si>
  <si>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</si>
  <si>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</si>
  <si>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</si>
  <si>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</si>
  <si>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</si>
  <si>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</si>
  <si>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</si>
  <si>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</si>
  <si>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</si>
  <si>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</si>
  <si>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</si>
  <si>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</si>
  <si>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</si>
  <si>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</si>
  <si>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</si>
  <si>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</si>
  <si>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</si>
  <si>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</si>
  <si>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</si>
  <si>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</si>
  <si>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</si>
  <si>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</si>
  <si>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</si>
  <si>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</si>
  <si>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</si>
  <si>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</si>
  <si>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</si>
  <si>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</si>
  <si>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</si>
  <si>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</si>
  <si>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</si>
  <si>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</si>
  <si>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</si>
  <si>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</si>
  <si>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</si>
  <si>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</si>
  <si>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</si>
  <si>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</si>
  <si>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</si>
  <si>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</si>
  <si>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</si>
  <si>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</si>
  <si>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</si>
  <si>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</si>
  <si>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</si>
  <si>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</si>
  <si>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</si>
  <si>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</si>
  <si>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</si>
  <si>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</si>
  <si>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</si>
  <si>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</si>
  <si>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</si>
  <si>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</si>
  <si>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</si>
  <si>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</si>
  <si>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</si>
  <si>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</si>
  <si>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</si>
  <si>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</si>
  <si>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</si>
  <si>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</si>
  <si>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</si>
  <si>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</si>
  <si>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</si>
  <si>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</si>
  <si>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</si>
  <si>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</si>
  <si>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</si>
  <si>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</si>
  <si>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</si>
  <si>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</si>
  <si>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</si>
  <si>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</si>
  <si>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</si>
  <si>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</si>
  <si>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</si>
  <si>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</si>
  <si>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</si>
  <si>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</si>
  <si>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</si>
  <si>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</si>
  <si>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</si>
  <si>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</si>
  <si>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</si>
  <si>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</si>
  <si>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</si>
  <si>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</si>
  <si>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</si>
  <si>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</si>
  <si>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</si>
  <si>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</si>
  <si>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</si>
  <si>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</si>
  <si>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</si>
  <si>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</si>
  <si>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</si>
  <si>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</si>
  <si>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</si>
  <si>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</si>
  <si>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</si>
  <si>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</si>
  <si>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</si>
  <si>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</si>
  <si>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</si>
  <si>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</si>
  <si>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</si>
  <si>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</si>
  <si>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</si>
  <si>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</si>
  <si>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</si>
  <si>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</si>
  <si>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</si>
  <si>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</si>
  <si>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</si>
  <si>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</si>
  <si>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</si>
  <si>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</si>
  <si>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</si>
  <si>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</si>
  <si>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</si>
  <si>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</si>
  <si>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</si>
  <si>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</si>
  <si>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</si>
  <si>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</si>
  <si>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</si>
  <si>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</si>
  <si>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</si>
  <si>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</si>
  <si>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</si>
  <si>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</si>
  <si>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</si>
  <si>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</si>
  <si>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</si>
  <si>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</si>
  <si>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</si>
  <si>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</si>
  <si>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</si>
  <si>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</si>
  <si>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</si>
  <si>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</si>
  <si>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</si>
  <si>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</si>
  <si>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</si>
  <si>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</si>
  <si>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</si>
  <si>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</si>
  <si>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</si>
  <si>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</si>
  <si>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</si>
  <si>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</si>
  <si>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</si>
  <si>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</si>
  <si>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</si>
  <si>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</si>
  <si>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</si>
  <si>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</si>
  <si>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</si>
  <si>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</si>
  <si>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</si>
  <si>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</si>
  <si>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</si>
  <si>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</si>
  <si>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</si>
  <si>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</si>
  <si>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</si>
  <si>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</si>
  <si>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</si>
  <si>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</si>
  <si>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</si>
  <si>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</si>
  <si>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</si>
  <si>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</si>
  <si>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</si>
  <si>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</si>
  <si>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</si>
  <si>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</si>
  <si>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</si>
  <si>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</si>
  <si>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</si>
  <si>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</si>
  <si>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</si>
  <si>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</si>
  <si>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</si>
  <si>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</si>
  <si>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</si>
  <si>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</si>
  <si>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</si>
  <si>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</si>
  <si>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</si>
  <si>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</si>
  <si>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</si>
  <si>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</si>
  <si>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</si>
  <si>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</si>
  <si>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</si>
  <si>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</si>
  <si>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</si>
  <si>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</si>
  <si>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</si>
  <si>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</si>
  <si>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</si>
  <si>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</si>
  <si>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</si>
  <si>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</si>
  <si>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</si>
  <si>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</si>
  <si>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</si>
  <si>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</si>
  <si>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</si>
  <si>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</si>
  <si>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</si>
  <si>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</si>
  <si>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</si>
  <si>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</si>
  <si>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</si>
  <si>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</si>
  <si>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</si>
  <si>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</si>
  <si>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</si>
  <si>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</si>
  <si>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</si>
  <si>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</si>
  <si>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</si>
  <si>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</si>
  <si>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</si>
  <si>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</si>
  <si>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</si>
  <si>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</si>
  <si>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</si>
  <si>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</si>
  <si>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</si>
  <si>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</si>
  <si>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</si>
  <si>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</si>
  <si>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</si>
  <si>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</si>
  <si>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</si>
  <si>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</si>
  <si>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</si>
  <si>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</si>
  <si>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</si>
  <si>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</si>
  <si>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</si>
  <si>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</si>
  <si>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</si>
  <si>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</si>
  <si>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</si>
  <si>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</si>
  <si>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</si>
  <si>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</si>
  <si>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</si>
  <si>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</si>
  <si>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</si>
  <si>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</si>
  <si>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</si>
  <si>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</si>
  <si>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</si>
  <si>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</si>
  <si>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</si>
  <si>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</si>
  <si>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</si>
  <si>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</si>
  <si>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</si>
  <si>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</si>
  <si>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</si>
  <si>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</si>
  <si>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</si>
  <si>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</si>
  <si>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</si>
  <si>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</si>
  <si>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</si>
  <si>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</si>
  <si>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</si>
  <si>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</si>
  <si>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</si>
  <si>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</si>
  <si>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</si>
  <si>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</si>
  <si>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</si>
  <si>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</si>
  <si>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</si>
  <si>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</si>
  <si>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</si>
  <si>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</si>
  <si>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</si>
  <si>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</si>
  <si>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</si>
  <si>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</si>
  <si>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</si>
  <si>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</si>
  <si>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</si>
  <si>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</si>
  <si>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</si>
  <si>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</si>
  <si>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</si>
  <si>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</si>
  <si>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</si>
  <si>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</si>
  <si>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</si>
  <si>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</si>
  <si>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</si>
  <si>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</si>
  <si>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</si>
  <si>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</si>
  <si>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</si>
  <si>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</si>
  <si>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</si>
  <si>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</si>
  <si>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</si>
  <si>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</si>
  <si>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</si>
  <si>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</si>
  <si>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</si>
  <si>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</si>
  <si>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</si>
  <si>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</si>
  <si>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</si>
  <si>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</si>
  <si>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</si>
  <si>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</si>
  <si>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</si>
  <si>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</si>
  <si>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</si>
  <si>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</si>
  <si>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</si>
  <si>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</si>
  <si>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</si>
  <si>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</si>
  <si>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</si>
  <si>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</si>
  <si>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</si>
  <si>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</si>
  <si>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</si>
  <si>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</si>
  <si>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</si>
  <si>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</si>
  <si>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</si>
  <si>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</si>
  <si>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</si>
  <si>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</si>
  <si>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</si>
  <si>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</si>
  <si>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</si>
  <si>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</si>
  <si>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</si>
  <si>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</si>
  <si>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</si>
  <si>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</si>
  <si>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</si>
  <si>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</si>
  <si>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</si>
  <si>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</si>
  <si>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</si>
  <si>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</si>
  <si>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</si>
  <si>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</si>
  <si>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</si>
  <si>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</si>
  <si>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</si>
  <si>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</si>
  <si>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</si>
  <si>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</si>
  <si>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</si>
  <si>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</si>
  <si>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</si>
  <si>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</si>
  <si>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</si>
  <si>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</si>
  <si>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</si>
  <si>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</si>
  <si>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</si>
  <si>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</si>
  <si>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</si>
  <si>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</si>
  <si>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</si>
  <si>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</si>
  <si>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</si>
  <si>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</si>
  <si>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</si>
  <si>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</si>
  <si>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</si>
  <si>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</si>
  <si>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</si>
  <si>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</si>
  <si>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</si>
  <si>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</si>
  <si>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</si>
  <si>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</si>
  <si>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</si>
  <si>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</si>
  <si>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</si>
  <si>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</si>
  <si>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</si>
  <si>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</si>
  <si>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</si>
  <si>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</si>
  <si>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</si>
  <si>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</si>
  <si>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</si>
  <si>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</si>
  <si>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</si>
  <si>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</si>
  <si>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</si>
  <si>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</si>
  <si>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</si>
  <si>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</si>
  <si>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</si>
  <si>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</si>
  <si>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</si>
  <si>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</si>
  <si>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</si>
  <si>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</si>
  <si>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</si>
  <si>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</si>
  <si>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</si>
  <si>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</si>
  <si>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</si>
  <si>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</si>
  <si>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</si>
  <si>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</si>
  <si>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</si>
  <si>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</si>
  <si>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</si>
  <si>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</si>
  <si>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</si>
  <si>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</si>
  <si>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</si>
  <si>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</si>
  <si>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</si>
  <si>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</si>
  <si>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</si>
  <si>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</si>
  <si>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</si>
  <si>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</si>
  <si>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</si>
  <si>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</si>
  <si>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</si>
  <si>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</si>
  <si>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</si>
  <si>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</si>
  <si>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</si>
  <si>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</si>
  <si>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</si>
  <si>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</si>
  <si>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</si>
  <si>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</si>
  <si>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</si>
  <si>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</si>
  <si>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</si>
  <si>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</si>
  <si>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</si>
  <si>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</si>
  <si>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</si>
  <si>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</si>
  <si>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</si>
  <si>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</si>
  <si>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</si>
  <si>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</si>
  <si>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</si>
  <si>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</si>
  <si>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</si>
  <si>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</si>
  <si>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</si>
  <si>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</si>
  <si>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</si>
  <si>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</si>
  <si>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</si>
  <si>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</si>
  <si>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</si>
  <si>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</si>
  <si>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</si>
  <si>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</si>
  <si>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</si>
  <si>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</si>
  <si>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</si>
  <si>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</si>
  <si>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</si>
  <si>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</si>
  <si>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</si>
  <si>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</si>
  <si>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</si>
  <si>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</si>
  <si>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</si>
  <si>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</si>
  <si>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</si>
  <si>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</si>
  <si>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</si>
  <si>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</si>
  <si>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</si>
  <si>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</si>
  <si>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</si>
  <si>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</si>
  <si>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</si>
  <si>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</si>
  <si>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</si>
  <si>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</si>
  <si>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</si>
  <si>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</si>
  <si>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</si>
  <si>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</si>
  <si>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</si>
  <si>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</si>
  <si>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</si>
  <si>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</si>
  <si>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</si>
  <si>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</si>
  <si>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</si>
  <si>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</si>
  <si>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</si>
  <si>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</si>
  <si>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</si>
  <si>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</si>
  <si>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</si>
  <si>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</si>
  <si>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</si>
  <si>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</si>
  <si>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</si>
  <si>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</si>
  <si>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</si>
  <si>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</si>
  <si>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</si>
  <si>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</si>
  <si>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</si>
  <si>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</si>
  <si>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</si>
  <si>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</si>
  <si>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</si>
  <si>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</si>
  <si>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</si>
  <si>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</si>
  <si>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</si>
  <si>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</si>
  <si>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</si>
  <si>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</si>
  <si>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</si>
  <si>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</si>
  <si>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</si>
  <si>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</si>
  <si>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</si>
  <si>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</si>
  <si>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</si>
  <si>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</si>
  <si>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</si>
  <si>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</si>
  <si>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</si>
  <si>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</si>
  <si>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</si>
  <si>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</si>
  <si>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</si>
  <si>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</si>
  <si>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</si>
  <si>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</si>
  <si>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</si>
  <si>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</si>
  <si>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</si>
  <si>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</si>
  <si>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</si>
  <si>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</si>
  <si>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</si>
  <si>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</si>
  <si>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</si>
  <si>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</si>
  <si>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</si>
  <si>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</si>
  <si>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</si>
  <si>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</si>
  <si>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</si>
  <si>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</si>
  <si>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</si>
  <si>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</si>
  <si>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</si>
  <si>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</si>
  <si>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</si>
  <si>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</si>
  <si>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</si>
  <si>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</si>
  <si>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</si>
  <si>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</si>
  <si>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</si>
  <si>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</si>
  <si>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</si>
  <si>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</si>
  <si>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</si>
  <si>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</si>
  <si>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</si>
  <si>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</si>
  <si>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</si>
  <si>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</si>
  <si>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</si>
  <si>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</si>
  <si>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</si>
  <si>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</si>
  <si>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</si>
  <si>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</si>
  <si>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</si>
  <si>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</si>
  <si>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</si>
  <si>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</si>
  <si>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</si>
  <si>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</si>
  <si>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</si>
  <si>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</si>
  <si>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</si>
  <si>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</si>
  <si>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</si>
  <si>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</si>
  <si>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</si>
  <si>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</si>
  <si>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</si>
  <si>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</si>
  <si>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</si>
  <si>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</si>
  <si>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</si>
  <si>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</si>
  <si>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</si>
  <si>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</si>
  <si>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</si>
  <si>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</si>
  <si>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</si>
  <si>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</si>
  <si>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</si>
  <si>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</si>
  <si>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</si>
  <si>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</si>
  <si>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</si>
  <si>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</si>
  <si>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</si>
  <si>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</si>
  <si>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</si>
  <si>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</si>
  <si>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</si>
  <si>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</si>
  <si>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</si>
  <si>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</si>
  <si>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</si>
  <si>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</si>
  <si>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</si>
  <si>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</si>
  <si>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</si>
  <si>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</si>
  <si>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</si>
  <si>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</si>
  <si>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</si>
  <si>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</si>
  <si>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</si>
  <si>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</si>
  <si>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</si>
  <si>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</si>
  <si>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</si>
  <si>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</si>
  <si>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</si>
  <si>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</si>
  <si>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</si>
  <si>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</si>
  <si>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</si>
  <si>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</si>
  <si>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</si>
  <si>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</si>
  <si>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</si>
  <si>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</si>
  <si>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</si>
  <si>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</si>
  <si>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</si>
  <si>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</si>
  <si>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</si>
  <si>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</si>
  <si>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</si>
  <si>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</si>
  <si>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</si>
  <si>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</si>
  <si>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</si>
  <si>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</si>
  <si>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</si>
  <si>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</si>
  <si>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</si>
  <si>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</si>
  <si>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</si>
  <si>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</si>
  <si>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</si>
  <si>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</si>
  <si>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</si>
  <si>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</si>
  <si>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</si>
  <si>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</si>
  <si>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</si>
  <si>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</si>
  <si>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</si>
  <si>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</si>
  <si>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</si>
  <si>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</si>
  <si>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</si>
  <si>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</si>
  <si>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</si>
  <si>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</si>
  <si>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</si>
  <si>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</si>
  <si>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</si>
  <si>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</si>
  <si>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</si>
  <si>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</si>
  <si>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</si>
  <si>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</si>
  <si>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</si>
  <si>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</si>
  <si>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</si>
  <si>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</si>
  <si>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</si>
  <si>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</si>
  <si>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</si>
  <si>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</si>
  <si>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</si>
  <si>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</si>
  <si>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</si>
  <si>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</si>
  <si>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</si>
  <si>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</si>
  <si>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</si>
  <si>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</si>
  <si>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</si>
  <si>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</si>
  <si>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</si>
  <si>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</si>
  <si>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</si>
  <si>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</si>
  <si>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</si>
  <si>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</si>
  <si>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</si>
  <si>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</si>
  <si>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</si>
  <si>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</si>
  <si>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</si>
  <si>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</si>
  <si>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</si>
  <si>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</si>
  <si>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</si>
  <si>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</si>
  <si>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</si>
  <si>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</si>
  <si>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</si>
  <si>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</si>
  <si>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</si>
  <si>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</si>
  <si>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</si>
  <si>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</si>
  <si>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</si>
  <si>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</si>
  <si>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</si>
  <si>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</si>
  <si>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</si>
  <si>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</si>
  <si>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</si>
  <si>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</si>
  <si>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</si>
  <si>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</si>
  <si>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</si>
  <si>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</si>
  <si>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</si>
  <si>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</si>
  <si>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</si>
  <si>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</si>
  <si>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</si>
  <si>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</si>
  <si>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</si>
  <si>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</si>
  <si>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</si>
  <si>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</si>
  <si>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</si>
  <si>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</si>
  <si>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</si>
  <si>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</si>
  <si>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</si>
  <si>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</si>
  <si>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</si>
  <si>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</si>
  <si>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</si>
  <si>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</si>
  <si>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</si>
  <si>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</si>
  <si>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</si>
  <si>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</si>
  <si>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</si>
  <si>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</si>
  <si>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</si>
  <si>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</si>
  <si>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</si>
  <si>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</si>
  <si>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</si>
  <si>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</si>
  <si>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</si>
  <si>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</si>
  <si>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</si>
  <si>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</si>
  <si>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</si>
  <si>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</si>
  <si>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</si>
  <si>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</si>
  <si>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</si>
  <si>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</si>
  <si>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</si>
  <si>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</si>
  <si>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</si>
  <si>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</si>
  <si>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</si>
  <si>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</si>
  <si>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</si>
  <si>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</si>
  <si>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</si>
  <si>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</si>
  <si>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</si>
  <si>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</si>
  <si>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</si>
  <si>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</si>
  <si>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</si>
  <si>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</si>
  <si>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</si>
  <si>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</si>
  <si>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</si>
  <si>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</si>
  <si>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</si>
  <si>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</si>
  <si>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</si>
  <si>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</si>
  <si>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</si>
  <si>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</si>
  <si>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</si>
  <si>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</si>
  <si>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</si>
  <si>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</si>
  <si>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</si>
  <si>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</si>
  <si>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</si>
  <si>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</si>
  <si>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</si>
  <si>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</si>
  <si>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</si>
  <si>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</si>
  <si>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</si>
  <si>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</si>
  <si>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</si>
  <si>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</si>
  <si>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</si>
  <si>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</si>
  <si>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</si>
  <si>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</si>
  <si>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</si>
  <si>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</si>
  <si>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</si>
  <si>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</si>
  <si>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</si>
  <si>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</si>
  <si>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</si>
  <si>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</si>
  <si>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</si>
  <si>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</si>
  <si>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</si>
  <si>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</si>
  <si>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</si>
  <si>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</si>
  <si>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</si>
  <si>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</si>
  <si>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</si>
  <si>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</si>
  <si>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</si>
  <si>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</si>
  <si>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</si>
  <si>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</si>
  <si>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</si>
  <si>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</si>
  <si>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</si>
  <si>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</si>
  <si>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</si>
  <si>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</si>
  <si>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</si>
  <si>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</si>
  <si>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</si>
  <si>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</si>
  <si>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</si>
  <si>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</si>
  <si>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</si>
  <si>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</si>
  <si>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</si>
  <si>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</si>
  <si>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</si>
  <si>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</si>
  <si>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</si>
  <si>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</si>
  <si>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</si>
  <si>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</si>
  <si>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</si>
  <si>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</si>
  <si>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</si>
  <si>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</si>
  <si>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</si>
  <si>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</si>
  <si>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</si>
  <si>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</si>
  <si>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</si>
  <si>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</si>
  <si>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</si>
  <si>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</si>
  <si>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</si>
  <si>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</si>
  <si>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</si>
  <si>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</si>
  <si>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</si>
  <si>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</si>
  <si>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</si>
  <si>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</si>
  <si>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</si>
  <si>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</si>
  <si>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</si>
  <si>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</si>
  <si>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</si>
  <si>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</si>
  <si>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</si>
  <si>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</si>
  <si>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</si>
  <si>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</si>
  <si>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</si>
  <si>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</si>
  <si>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</si>
  <si>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</si>
  <si>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</si>
  <si>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</si>
  <si>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</si>
  <si>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</si>
  <si>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</si>
  <si>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</si>
  <si>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</si>
  <si>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</si>
  <si>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</si>
  <si>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</si>
  <si>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</si>
  <si>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</si>
  <si>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</si>
  <si>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</si>
  <si>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</si>
  <si>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</si>
  <si>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</si>
  <si>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</si>
  <si>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</si>
  <si>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</si>
  <si>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</si>
  <si>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</si>
  <si>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</si>
  <si>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</si>
  <si>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</si>
  <si>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</si>
  <si>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</si>
  <si>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</si>
  <si>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</si>
  <si>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</si>
  <si>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</si>
  <si>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</si>
  <si>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</si>
  <si>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</si>
  <si>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</si>
  <si>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</si>
  <si>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</si>
  <si>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</si>
  <si>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</si>
  <si>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</si>
  <si>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</si>
  <si>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</si>
  <si>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</si>
  <si>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</si>
  <si>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</si>
  <si>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</si>
  <si>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</si>
  <si>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</si>
  <si>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</si>
  <si>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</si>
  <si>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</si>
  <si>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</si>
  <si>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</si>
  <si>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</si>
  <si>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</si>
  <si>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</si>
  <si>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</si>
  <si>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</si>
  <si>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</si>
  <si>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</si>
  <si>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</si>
  <si>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</si>
  <si>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</si>
  <si>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</si>
  <si>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</si>
  <si>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</si>
  <si>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</si>
  <si>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</si>
  <si>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</si>
  <si>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</si>
  <si>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</si>
  <si>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</si>
  <si>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</si>
  <si>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</si>
  <si>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</si>
  <si>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</si>
  <si>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</si>
  <si>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</si>
  <si>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</si>
  <si>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</si>
  <si>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</si>
  <si>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</si>
  <si>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</si>
  <si>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</si>
  <si>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</si>
  <si>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</si>
  <si>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</si>
  <si>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</si>
  <si>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</si>
  <si>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</si>
  <si>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</si>
  <si>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</si>
  <si>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</si>
  <si>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</si>
  <si>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</si>
  <si>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</si>
  <si>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</si>
  <si>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</si>
  <si>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</si>
  <si>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</si>
  <si>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</si>
  <si>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</si>
  <si>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</si>
  <si>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</si>
  <si>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</si>
  <si>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</si>
  <si>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</si>
  <si>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</si>
  <si>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</si>
  <si>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</si>
  <si>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</si>
  <si>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</si>
  <si>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</si>
  <si>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</si>
  <si>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</si>
  <si>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</si>
  <si>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</si>
  <si>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</si>
  <si>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</si>
  <si>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</si>
  <si>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</si>
  <si>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</si>
  <si>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</si>
  <si>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</si>
  <si>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</si>
  <si>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</si>
  <si>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</si>
  <si>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</si>
  <si>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</si>
  <si>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</si>
  <si>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</si>
  <si>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</si>
  <si>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</si>
  <si>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</si>
  <si>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</si>
  <si>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</si>
  <si>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</si>
  <si>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</si>
  <si>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</si>
  <si>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</si>
  <si>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</si>
  <si>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</si>
  <si>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</si>
  <si>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</si>
  <si>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</si>
  <si>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</si>
  <si>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</si>
  <si>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</si>
  <si>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</si>
  <si>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</si>
  <si>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</si>
  <si>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</si>
  <si>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</si>
  <si>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</si>
  <si>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</si>
  <si>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</si>
  <si>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</si>
  <si>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</si>
  <si>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</si>
  <si>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</si>
  <si>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</si>
  <si>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</si>
  <si>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</si>
  <si>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</si>
  <si>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</si>
  <si>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</si>
  <si>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</si>
  <si>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</si>
  <si>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</si>
  <si>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</si>
  <si>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</si>
  <si>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</si>
  <si>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</si>
  <si>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</si>
  <si>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</si>
  <si>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</si>
  <si>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</si>
  <si>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</si>
  <si>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</si>
  <si>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</si>
  <si>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</si>
  <si>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</si>
  <si>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</si>
  <si>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</si>
  <si>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</si>
  <si>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</si>
  <si>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</si>
  <si>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</si>
  <si>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</si>
  <si>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</si>
  <si>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</si>
  <si>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</si>
  <si>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</si>
  <si>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</si>
  <si>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</si>
  <si>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</si>
  <si>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</si>
  <si>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</si>
  <si>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</si>
  <si>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</si>
  <si>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</si>
  <si>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</si>
  <si>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</si>
  <si>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</si>
  <si>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</si>
  <si>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</si>
  <si>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</si>
  <si>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</si>
  <si>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</si>
  <si>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</si>
  <si>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</si>
  <si>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</si>
  <si>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</si>
  <si>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</si>
  <si>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</si>
  <si>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</si>
  <si>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</si>
  <si>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</si>
  <si>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</si>
  <si>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</si>
  <si>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</si>
  <si>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</si>
  <si>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</si>
  <si>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</si>
  <si>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</si>
  <si>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</si>
  <si>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</si>
  <si>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</si>
  <si>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</si>
  <si>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</si>
  <si>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</si>
  <si>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</si>
  <si>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</si>
  <si>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</si>
  <si>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</si>
  <si>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</si>
  <si>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</si>
  <si>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</si>
  <si>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</si>
  <si>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</si>
  <si>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</si>
  <si>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</si>
  <si>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</si>
  <si>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</si>
  <si>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</si>
  <si>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</si>
  <si>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</si>
  <si>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</si>
  <si>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</si>
  <si>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</si>
  <si>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</si>
  <si>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</si>
  <si>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</si>
  <si>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</si>
  <si>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</si>
  <si>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</si>
  <si>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</si>
  <si>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</si>
  <si>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</si>
  <si>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</si>
  <si>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</si>
  <si>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</si>
  <si>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</si>
  <si>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</si>
  <si>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</si>
  <si>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</si>
  <si>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</si>
  <si>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</si>
  <si>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</si>
  <si>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</si>
  <si>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</si>
  <si>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</si>
  <si>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</si>
  <si>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</si>
  <si>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</si>
  <si>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</si>
  <si>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</si>
  <si>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</si>
  <si>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</si>
  <si>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</si>
  <si>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</si>
  <si>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</si>
  <si>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</si>
  <si>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</si>
  <si>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</si>
  <si>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</si>
  <si>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</si>
  <si>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</si>
  <si>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</si>
  <si>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</si>
  <si>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</si>
  <si>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</si>
  <si>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</si>
  <si>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</si>
  <si>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</si>
  <si>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</si>
  <si>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</si>
  <si>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</si>
  <si>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</si>
  <si>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</si>
  <si>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</si>
  <si>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</si>
  <si>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</si>
  <si>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</si>
  <si>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</si>
  <si>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</si>
  <si>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</si>
  <si>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</si>
  <si>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</si>
  <si>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</si>
  <si>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</si>
  <si>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</si>
  <si>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</si>
  <si>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</si>
  <si>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</si>
  <si>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</si>
  <si>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</si>
  <si>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</si>
  <si>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</si>
  <si>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</si>
  <si>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</si>
  <si>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</si>
  <si>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</si>
  <si>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</si>
  <si>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</si>
  <si>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</si>
  <si>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</si>
  <si>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</si>
  <si>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</si>
  <si>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</si>
  <si>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</si>
  <si>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</si>
  <si>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</si>
  <si>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</si>
  <si>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</si>
  <si>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</si>
  <si>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</si>
  <si>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</si>
  <si>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</si>
  <si>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</si>
  <si>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</si>
  <si>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</si>
  <si>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</si>
  <si>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</si>
  <si>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</si>
  <si>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</si>
  <si>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</si>
  <si>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</si>
  <si>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</si>
  <si>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</si>
  <si>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</si>
  <si>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</si>
  <si>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</si>
  <si>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</si>
  <si>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</si>
  <si>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</si>
  <si>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</si>
  <si>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</si>
  <si>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</si>
  <si>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</si>
  <si>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</si>
  <si>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</si>
  <si>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</si>
  <si>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</si>
  <si>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</si>
  <si>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</si>
  <si>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</si>
  <si>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</si>
  <si>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</si>
  <si>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</si>
  <si>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</si>
  <si>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</si>
  <si>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</si>
  <si>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</si>
  <si>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</si>
  <si>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</si>
  <si>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</si>
  <si>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</si>
  <si>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</si>
  <si>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</si>
  <si>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</si>
  <si>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</si>
  <si>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</si>
  <si>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</si>
  <si>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</si>
  <si>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</si>
  <si>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</si>
  <si>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</si>
  <si>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</si>
  <si>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</si>
  <si>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</si>
  <si>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</si>
  <si>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</si>
  <si>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</si>
  <si>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</si>
  <si>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</si>
  <si>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</si>
  <si>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</si>
  <si>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</si>
  <si>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</si>
  <si>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</si>
  <si>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</si>
  <si>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</si>
  <si>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</si>
  <si>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</si>
  <si>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</si>
  <si>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</si>
  <si>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</si>
  <si>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</si>
  <si>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</si>
  <si>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</si>
  <si>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</si>
  <si>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</si>
  <si>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</si>
  <si>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</si>
  <si>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</si>
  <si>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</si>
  <si>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</si>
  <si>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</si>
  <si>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</si>
  <si>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</si>
  <si>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</si>
  <si>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</si>
  <si>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</si>
  <si>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</si>
  <si>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</si>
  <si>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</si>
  <si>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</si>
  <si>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</si>
  <si>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</si>
  <si>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</si>
  <si>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</si>
  <si>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</si>
  <si>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</si>
  <si>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</si>
  <si>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</si>
  <si>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</si>
  <si>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</si>
  <si>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</si>
  <si>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</si>
  <si>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</si>
  <si>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</si>
  <si>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</si>
  <si>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</si>
  <si>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</si>
  <si>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</si>
  <si>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</si>
  <si>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</si>
  <si>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</si>
  <si>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</si>
  <si>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</si>
  <si>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</si>
  <si>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</si>
  <si>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</si>
  <si>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</si>
  <si>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</si>
  <si>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</si>
  <si>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</si>
  <si>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</si>
  <si>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</si>
  <si>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</si>
  <si>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</si>
  <si>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</si>
  <si>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</si>
  <si>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</si>
  <si>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</si>
  <si>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</si>
  <si>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</si>
  <si>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</si>
  <si>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</si>
  <si>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</si>
  <si>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</si>
  <si>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</si>
  <si>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</si>
  <si>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</si>
  <si>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</si>
  <si>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</si>
  <si>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</si>
  <si>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</si>
  <si>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</si>
  <si>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</si>
  <si>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</si>
  <si>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</si>
  <si>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</si>
  <si>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</si>
  <si>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</si>
  <si>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</si>
  <si>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</si>
  <si>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</si>
  <si>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</si>
  <si>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</si>
  <si>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</si>
  <si>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</si>
  <si>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</si>
  <si>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</si>
  <si>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</si>
  <si>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</si>
  <si>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</si>
  <si>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</si>
  <si>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</si>
  <si>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</si>
  <si>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</si>
  <si>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</si>
  <si>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</si>
  <si>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</si>
  <si>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</si>
  <si>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</si>
  <si>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</si>
  <si>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</si>
  <si>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</si>
  <si>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</si>
  <si>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</si>
  <si>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</si>
  <si>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</si>
  <si>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</si>
  <si>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</si>
  <si>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</si>
  <si>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</si>
  <si>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</si>
  <si>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</si>
  <si>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</si>
  <si>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</si>
  <si>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</si>
  <si>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</si>
  <si>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</si>
  <si>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</si>
  <si>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</si>
  <si>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</si>
  <si>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</si>
  <si>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</si>
  <si>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</si>
  <si>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</si>
  <si>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</si>
  <si>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</si>
  <si>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</si>
  <si>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</si>
  <si>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</si>
  <si>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</si>
  <si>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</si>
  <si>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</si>
  <si>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</si>
  <si>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</si>
  <si>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</si>
  <si>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</si>
  <si>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</si>
  <si>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</si>
  <si>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</si>
  <si>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</si>
  <si>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</si>
  <si>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</si>
  <si>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</si>
  <si>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</si>
  <si>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</si>
  <si>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</si>
  <si>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</si>
  <si>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</si>
  <si>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</si>
  <si>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</si>
  <si>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</si>
  <si>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</si>
  <si>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</si>
  <si>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</si>
  <si>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</si>
  <si>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</si>
  <si>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</si>
  <si>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</si>
  <si>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</si>
  <si>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</si>
  <si>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</si>
  <si>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</si>
  <si>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</si>
  <si>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</si>
  <si>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</si>
  <si>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</si>
  <si>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</si>
  <si>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</si>
  <si>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</si>
  <si>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</si>
  <si>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</si>
  <si>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</si>
  <si>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</si>
  <si>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</si>
  <si>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</si>
  <si>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</si>
  <si>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</si>
  <si>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</si>
  <si>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</si>
  <si>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</si>
  <si>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</si>
  <si>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</si>
  <si>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</si>
  <si>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</si>
  <si>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</si>
  <si>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</si>
  <si>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</si>
  <si>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</si>
  <si>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</si>
  <si>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</si>
  <si>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</si>
  <si>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</si>
  <si>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</si>
  <si>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</si>
  <si>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</si>
  <si>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</si>
  <si>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</si>
  <si>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</si>
  <si>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</si>
  <si>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</si>
  <si>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</si>
  <si>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</si>
  <si>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</si>
  <si>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</si>
  <si>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</si>
  <si>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</si>
  <si>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</si>
  <si>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</si>
  <si>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</si>
  <si>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</si>
  <si>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</si>
  <si>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</si>
  <si>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</si>
  <si>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</si>
  <si>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</si>
  <si>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</si>
  <si>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</si>
  <si>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</si>
  <si>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</si>
  <si>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</si>
  <si>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</si>
  <si>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</si>
  <si>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</si>
  <si>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</si>
  <si>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</si>
  <si>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</si>
  <si>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</si>
  <si>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</si>
  <si>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</si>
  <si>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</si>
  <si>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</si>
  <si>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</si>
  <si>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</si>
  <si>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</si>
  <si>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</si>
  <si>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</si>
  <si>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</si>
  <si>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</si>
  <si>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</si>
  <si>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</si>
  <si>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</si>
  <si>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</si>
  <si>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</si>
  <si>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</si>
  <si>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</si>
  <si>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</si>
  <si>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</si>
  <si>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</si>
  <si>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</si>
  <si>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</si>
  <si>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</si>
  <si>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</si>
  <si>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</si>
  <si>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</si>
  <si>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</si>
  <si>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</si>
  <si>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</si>
  <si>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</si>
  <si>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</si>
  <si>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</si>
  <si>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</si>
  <si>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</si>
  <si>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</si>
  <si>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</si>
  <si>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</si>
  <si>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</si>
  <si>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</si>
  <si>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</si>
  <si>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</si>
  <si>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</si>
  <si>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</si>
  <si>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</si>
  <si>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</si>
  <si>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</si>
  <si>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</si>
  <si>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</si>
  <si>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</si>
  <si>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</si>
  <si>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</si>
  <si>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</si>
  <si>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</si>
  <si>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</si>
  <si>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</si>
  <si>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</si>
  <si>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</si>
  <si>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</si>
  <si>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</si>
  <si>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</si>
  <si>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</si>
  <si>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</si>
  <si>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</si>
  <si>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</si>
  <si>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</si>
  <si>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</si>
  <si>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</si>
  <si>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</si>
  <si>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</si>
  <si>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</si>
  <si>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</si>
  <si>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</si>
  <si>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</si>
  <si>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</si>
  <si>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</si>
  <si>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</si>
  <si>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</si>
  <si>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</si>
  <si>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</si>
  <si>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</si>
  <si>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</si>
  <si>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</si>
  <si>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</si>
  <si>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</si>
  <si>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</si>
  <si>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</si>
  <si>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</si>
  <si>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</si>
  <si>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</si>
  <si>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</si>
  <si>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</si>
  <si>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</si>
  <si>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</si>
  <si>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</si>
  <si>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</si>
  <si>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</si>
  <si>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</si>
  <si>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</si>
  <si>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</si>
  <si>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</si>
  <si>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</si>
  <si>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</si>
  <si>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</si>
  <si>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</si>
  <si>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</si>
  <si>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</si>
  <si>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</si>
  <si>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</si>
  <si>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</si>
  <si>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</si>
  <si>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</si>
  <si>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</si>
  <si>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</si>
  <si>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</si>
  <si>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</si>
  <si>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</si>
  <si>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</si>
  <si>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</si>
  <si>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</si>
  <si>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</si>
  <si>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</si>
  <si>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</si>
  <si>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</si>
  <si>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</si>
  <si>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</si>
  <si>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</si>
  <si>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</si>
  <si>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</si>
  <si>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</si>
  <si>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</si>
  <si>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</si>
  <si>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</si>
  <si>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</si>
  <si>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</si>
  <si>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</si>
  <si>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</si>
  <si>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</si>
  <si>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</si>
  <si>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</si>
  <si>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</si>
  <si>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</si>
  <si>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</si>
  <si>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</si>
  <si>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</si>
  <si>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</si>
  <si>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</si>
  <si>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</si>
  <si>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</si>
  <si>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</si>
  <si>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</si>
  <si>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</si>
  <si>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</si>
  <si>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</si>
  <si>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</si>
  <si>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</si>
  <si>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</si>
  <si>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</si>
  <si>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</si>
  <si>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</si>
  <si>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</si>
  <si>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</si>
  <si>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</si>
  <si>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</si>
  <si>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</si>
  <si>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</si>
  <si>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</si>
  <si>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</si>
  <si>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</si>
  <si>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</si>
  <si>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</si>
  <si>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</si>
  <si>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</si>
  <si>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</si>
  <si>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</si>
  <si>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</si>
  <si>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</si>
  <si>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</si>
  <si>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</si>
  <si>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</si>
  <si>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</si>
  <si>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</si>
  <si>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</si>
  <si>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</si>
  <si>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</si>
  <si>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</si>
  <si>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</si>
  <si>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</si>
  <si>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</si>
  <si>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</si>
  <si>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</si>
  <si>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</si>
  <si>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</si>
  <si>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</si>
  <si>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</si>
  <si>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</si>
  <si>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</si>
  <si>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</si>
  <si>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</si>
  <si>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</si>
  <si>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</si>
  <si>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</si>
  <si>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</si>
  <si>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</si>
  <si>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</si>
  <si>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</si>
  <si>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</si>
  <si>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</si>
  <si>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</si>
  <si>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</si>
  <si>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</si>
  <si>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</si>
  <si>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</si>
  <si>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</si>
  <si>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</si>
  <si>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</si>
  <si>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</si>
  <si>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</si>
  <si>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</si>
  <si>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</si>
  <si>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</si>
  <si>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</si>
  <si>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</si>
  <si>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</si>
  <si>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</si>
  <si>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</si>
  <si>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</si>
  <si>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</si>
  <si>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</si>
  <si>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</si>
  <si>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</si>
  <si>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</si>
  <si>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</si>
  <si>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</si>
  <si>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</si>
  <si>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</si>
  <si>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</si>
  <si>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</si>
  <si>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</si>
  <si>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</si>
  <si>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</si>
  <si>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</si>
  <si>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</si>
  <si>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</si>
  <si>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</si>
  <si>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</si>
  <si>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</si>
  <si>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</si>
  <si>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</si>
  <si>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</si>
  <si>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</si>
  <si>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</si>
  <si>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</si>
  <si>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</si>
  <si>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</si>
  <si>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</si>
  <si>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</si>
  <si>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</si>
  <si>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</si>
  <si>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</si>
  <si>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</si>
  <si>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</si>
  <si>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</si>
  <si>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</si>
  <si>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</si>
  <si>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</si>
  <si>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</si>
  <si>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</si>
  <si>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</si>
  <si>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</si>
  <si>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</si>
  <si>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</si>
  <si>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</si>
  <si>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</si>
  <si>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</si>
  <si>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</si>
  <si>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</si>
  <si>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</si>
  <si>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</si>
  <si>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</si>
  <si>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</si>
  <si>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</si>
  <si>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</si>
  <si>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</si>
  <si>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</si>
  <si>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</si>
  <si>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</si>
  <si>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</si>
  <si>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</si>
  <si>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</si>
  <si>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</si>
  <si>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</si>
  <si>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</si>
  <si>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</si>
  <si>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</si>
  <si>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</si>
  <si>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</si>
  <si>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</si>
  <si>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</si>
  <si>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</si>
  <si>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</si>
  <si>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</si>
  <si>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</si>
  <si>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</si>
  <si>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</si>
  <si>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</si>
  <si>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</si>
  <si>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</si>
  <si>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</si>
  <si>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</si>
  <si>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</si>
  <si>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</si>
  <si>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</si>
  <si>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</si>
  <si>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</si>
  <si>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</si>
  <si>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</si>
  <si>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</si>
  <si>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</si>
  <si>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</si>
  <si>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</si>
  <si>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</si>
  <si>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</si>
  <si>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</si>
  <si>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</si>
  <si>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</si>
  <si>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</si>
  <si>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</si>
  <si>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</si>
  <si>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</si>
  <si>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</si>
  <si>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</si>
  <si>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</si>
  <si>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</si>
  <si>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</si>
  <si>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</si>
  <si>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</si>
  <si>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</si>
  <si>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</si>
  <si>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</si>
  <si>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</si>
  <si>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</si>
  <si>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</si>
  <si>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</si>
  <si>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</si>
  <si>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</si>
  <si>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</si>
  <si>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</si>
  <si>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</si>
  <si>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</si>
  <si>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</si>
  <si>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</si>
  <si>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</si>
  <si>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</si>
  <si>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</si>
  <si>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</si>
  <si>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</si>
  <si>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</si>
  <si>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</si>
  <si>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</si>
  <si>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</si>
  <si>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</si>
  <si>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</si>
  <si>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</si>
  <si>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</si>
  <si>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</si>
  <si>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</si>
  <si>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</si>
  <si>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</si>
  <si>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</si>
  <si>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</si>
  <si>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</si>
  <si>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</si>
  <si>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</si>
  <si>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</si>
  <si>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</si>
  <si>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</si>
  <si>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</si>
  <si>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</si>
  <si>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</si>
  <si>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</si>
  <si>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</si>
  <si>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</si>
  <si>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</si>
  <si>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</si>
  <si>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</si>
  <si>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</si>
  <si>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</si>
  <si>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</si>
  <si>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</si>
  <si>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</si>
  <si>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</si>
  <si>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</si>
  <si>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</si>
  <si>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</si>
  <si>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</si>
  <si>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</si>
  <si>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</si>
  <si>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</si>
  <si>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</si>
  <si>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</si>
  <si>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</si>
  <si>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</si>
  <si>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</si>
  <si>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</si>
  <si>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</si>
  <si>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</si>
  <si>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</si>
  <si>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</si>
  <si>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</si>
  <si>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</si>
  <si>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</si>
  <si>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</si>
  <si>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</si>
  <si>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</si>
  <si>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</si>
  <si>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</si>
  <si>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</si>
  <si>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</si>
  <si>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</si>
  <si>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</si>
  <si>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</si>
  <si>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</si>
  <si>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</si>
  <si>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</si>
  <si>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</si>
  <si>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</si>
  <si>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</si>
  <si>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</si>
  <si>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</si>
  <si>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</si>
  <si>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</si>
  <si>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</si>
  <si>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</si>
  <si>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</si>
  <si>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</si>
  <si>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</si>
  <si>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</si>
  <si>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</si>
  <si>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</si>
  <si>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</si>
  <si>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</si>
  <si>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</si>
  <si>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</si>
  <si>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</si>
  <si>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</si>
  <si>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</si>
  <si>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</si>
  <si>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</si>
  <si>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</si>
  <si>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</si>
  <si>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</si>
  <si>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</si>
  <si>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</si>
  <si>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</si>
  <si>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</si>
  <si>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</si>
  <si>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</si>
  <si>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</si>
  <si>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</si>
  <si>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</si>
  <si>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</si>
  <si>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</si>
  <si>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</si>
  <si>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</si>
  <si>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</si>
  <si>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</si>
  <si>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</si>
  <si>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</si>
  <si>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</si>
  <si>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</si>
  <si>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</si>
  <si>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</si>
  <si>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</si>
  <si>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</si>
  <si>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</si>
  <si>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</si>
  <si>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</si>
  <si>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</si>
  <si>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</si>
  <si>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</si>
  <si>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</si>
  <si>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</si>
  <si>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</si>
  <si>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</si>
  <si>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</si>
  <si>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</si>
  <si>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</si>
  <si>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</si>
  <si>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</si>
  <si>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</si>
  <si>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</si>
  <si>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</si>
  <si>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</si>
  <si>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</si>
  <si>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</si>
  <si>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</si>
  <si>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</si>
  <si>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</si>
  <si>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</si>
  <si>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</si>
  <si>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</si>
  <si>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</si>
  <si>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</si>
  <si>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</si>
  <si>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</si>
  <si>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</si>
  <si>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</si>
  <si>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</si>
  <si>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</si>
  <si>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</si>
  <si>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</si>
  <si>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</si>
  <si>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</si>
  <si>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</si>
  <si>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</si>
  <si>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</si>
  <si>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</si>
  <si>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</si>
  <si>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</si>
  <si>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</si>
  <si>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</si>
  <si>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</si>
  <si>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</si>
  <si>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</si>
  <si>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</si>
  <si>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</si>
  <si>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</si>
  <si>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</si>
  <si>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</si>
  <si>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</si>
  <si>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</si>
  <si>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</si>
  <si>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</si>
  <si>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</si>
  <si>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</si>
  <si>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</si>
  <si>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</si>
  <si>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</si>
  <si>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</si>
  <si>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</si>
  <si>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</si>
  <si>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</si>
  <si>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</si>
  <si>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</si>
  <si>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</si>
  <si>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</si>
  <si>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</si>
  <si>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</si>
  <si>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</si>
  <si>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</si>
  <si>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</si>
  <si>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</si>
  <si>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</si>
  <si>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</si>
  <si>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</si>
  <si>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</si>
  <si>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</si>
  <si>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</si>
  <si>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</si>
  <si>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</si>
  <si>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</si>
  <si>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</si>
  <si>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</si>
  <si>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</si>
  <si>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</si>
  <si>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</si>
  <si>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</si>
  <si>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</si>
  <si>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</si>
  <si>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</si>
  <si>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</si>
  <si>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</si>
  <si>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</si>
  <si>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</si>
  <si>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</si>
  <si>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</si>
  <si>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</si>
  <si>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</si>
  <si>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</si>
  <si>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</si>
  <si>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</si>
  <si>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</si>
  <si>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</si>
  <si>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</si>
  <si>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</si>
  <si>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</si>
  <si>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</si>
  <si>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</si>
  <si>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</si>
  <si>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</si>
  <si>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</si>
  <si>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</si>
  <si>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</si>
  <si>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</si>
  <si>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</si>
  <si>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</si>
  <si>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</si>
  <si>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</si>
  <si>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</si>
  <si>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</si>
  <si>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</si>
  <si>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</si>
  <si>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</si>
  <si>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</si>
  <si>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</si>
  <si>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</si>
  <si>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</si>
  <si>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</si>
  <si>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</si>
  <si>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</si>
  <si>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</si>
  <si>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</si>
  <si>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</si>
  <si>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</si>
  <si>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</si>
  <si>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</si>
  <si>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</si>
  <si>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</si>
  <si>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</si>
  <si>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</si>
  <si>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</si>
  <si>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</si>
  <si>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</si>
  <si>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</si>
  <si>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</si>
  <si>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</si>
  <si>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</si>
  <si>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</si>
  <si>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</si>
  <si>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</si>
  <si>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</si>
  <si>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</si>
  <si>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</si>
  <si>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</si>
  <si>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</si>
  <si>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</si>
  <si>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</si>
  <si>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</si>
  <si>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</si>
  <si>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</si>
  <si>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</si>
  <si>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</si>
  <si>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</si>
  <si>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</si>
  <si>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</si>
  <si>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</si>
  <si>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</si>
  <si>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</si>
  <si>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</si>
  <si>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</si>
  <si>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</si>
  <si>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</si>
  <si>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</si>
  <si>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</si>
  <si>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</si>
  <si>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</si>
  <si>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</si>
  <si>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</si>
  <si>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</si>
  <si>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</si>
  <si>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</si>
  <si>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</si>
  <si>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</si>
  <si>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</si>
  <si>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</si>
  <si>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</si>
  <si>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</si>
  <si>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</si>
  <si>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</si>
  <si>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</si>
  <si>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</si>
  <si>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</si>
  <si>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</si>
  <si>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</si>
  <si>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</si>
  <si>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</si>
  <si>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</si>
  <si>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</si>
  <si>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</si>
  <si>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</si>
  <si>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</si>
  <si>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</si>
  <si>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</si>
  <si>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</si>
  <si>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</si>
  <si>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</si>
  <si>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</si>
  <si>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</si>
  <si>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</si>
  <si>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</si>
  <si>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</si>
  <si>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</si>
  <si>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</si>
  <si>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</si>
  <si>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</si>
  <si>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</si>
  <si>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</si>
  <si>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</si>
  <si>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</si>
  <si>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</si>
  <si>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</si>
  <si>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</si>
  <si>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</si>
  <si>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</si>
  <si>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</si>
  <si>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</si>
  <si>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</si>
  <si>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</si>
  <si>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</si>
  <si>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</si>
  <si>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</si>
  <si>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</si>
  <si>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</si>
  <si>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</si>
  <si>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</si>
  <si>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</si>
  <si>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</si>
  <si>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</si>
  <si>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</si>
  <si>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</si>
  <si>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</si>
  <si>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</si>
  <si>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</si>
  <si>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</si>
  <si>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</si>
  <si>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</si>
  <si>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</si>
  <si>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</si>
  <si>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</si>
  <si>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</si>
  <si>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</si>
  <si>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</si>
  <si>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</si>
  <si>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</si>
  <si>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</si>
  <si>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</si>
  <si>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</si>
  <si>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</si>
  <si>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</si>
  <si>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</si>
  <si>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</si>
  <si>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</si>
  <si>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</si>
  <si>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</si>
  <si>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</si>
  <si>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</si>
  <si>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</si>
  <si>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</si>
  <si>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</si>
  <si>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</si>
  <si>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</si>
  <si>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</si>
  <si>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</si>
  <si>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</si>
  <si>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</si>
  <si>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</si>
  <si>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</si>
  <si>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</si>
  <si>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</si>
  <si>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</si>
  <si>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</si>
  <si>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</si>
  <si>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</si>
  <si>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</si>
  <si>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</si>
  <si>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</si>
  <si>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</si>
  <si>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</si>
  <si>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</si>
  <si>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</si>
  <si>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</si>
  <si>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</si>
  <si>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</si>
  <si>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</si>
  <si>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</si>
  <si>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</si>
  <si>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</si>
  <si>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</si>
  <si>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</si>
  <si>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</si>
  <si>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</si>
  <si>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</si>
  <si>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</si>
  <si>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</si>
  <si>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</si>
  <si>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</si>
  <si>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</si>
  <si>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</si>
  <si>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</si>
  <si>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</si>
  <si>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</si>
  <si>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</si>
  <si>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</si>
  <si>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</si>
  <si>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</si>
  <si>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</si>
  <si>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</si>
  <si>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</si>
  <si>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</si>
  <si>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</si>
  <si>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</si>
  <si>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</si>
  <si>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</si>
  <si>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</si>
  <si>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</si>
  <si>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</si>
  <si>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</si>
  <si>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</si>
  <si>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</si>
  <si>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</si>
  <si>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</si>
  <si>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</si>
  <si>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</si>
  <si>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</si>
  <si>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</si>
  <si>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</si>
  <si>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</si>
  <si>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</si>
  <si>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</si>
  <si>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</si>
  <si>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</si>
  <si>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</si>
  <si>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</si>
  <si>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</si>
  <si>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</si>
  <si>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</si>
  <si>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</si>
  <si>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</si>
  <si>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</si>
  <si>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</si>
  <si>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</si>
  <si>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</si>
  <si>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</si>
  <si>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</si>
  <si>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</si>
  <si>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</si>
  <si>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</si>
  <si>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</si>
  <si>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</si>
  <si>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</si>
  <si>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</si>
  <si>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</si>
  <si>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</si>
  <si>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</si>
  <si>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</si>
  <si>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</si>
  <si>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</si>
  <si>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</si>
  <si>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</si>
  <si>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</si>
  <si>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</si>
  <si>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</si>
  <si>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</si>
  <si>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</si>
  <si>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</si>
  <si>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</si>
  <si>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</si>
  <si>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</si>
  <si>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</si>
  <si>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</si>
  <si>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</si>
  <si>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</si>
  <si>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</si>
  <si>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</si>
  <si>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</si>
  <si>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</si>
  <si>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</si>
  <si>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</si>
  <si>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</si>
  <si>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</si>
  <si>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</si>
  <si>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</si>
  <si>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</si>
  <si>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</si>
  <si>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</si>
  <si>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</si>
  <si>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</si>
  <si>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</si>
  <si>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</si>
  <si>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</si>
  <si>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</si>
  <si>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</si>
  <si>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</si>
  <si>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</si>
  <si>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</si>
  <si>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</si>
  <si>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</si>
  <si>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</si>
  <si>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</si>
  <si>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</si>
  <si>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</si>
  <si>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</si>
  <si>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</si>
  <si>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</si>
  <si>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</si>
  <si>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</si>
  <si>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</si>
  <si>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</si>
  <si>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</si>
  <si>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</si>
  <si>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</si>
  <si>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</si>
  <si>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</si>
  <si>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</si>
  <si>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</si>
  <si>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</si>
  <si>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</si>
  <si>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</si>
  <si>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</si>
  <si>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</si>
  <si>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</si>
  <si>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</si>
  <si>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</si>
  <si>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</si>
  <si>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</si>
  <si>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</si>
  <si>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</si>
  <si>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</si>
  <si>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</si>
  <si>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</si>
  <si>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</si>
  <si>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</si>
  <si>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</si>
  <si>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</si>
  <si>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</si>
  <si>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</si>
  <si>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</si>
  <si>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</si>
  <si>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</si>
  <si>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</si>
  <si>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</si>
  <si>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</si>
  <si>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</si>
  <si>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</si>
  <si>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</si>
  <si>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</si>
  <si>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</si>
  <si>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</si>
  <si>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</si>
  <si>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</si>
  <si>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</si>
  <si>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</si>
  <si>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</si>
  <si>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</si>
  <si>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</si>
  <si>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</si>
  <si>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</si>
  <si>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</si>
  <si>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</si>
  <si>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</si>
  <si>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</si>
  <si>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</si>
  <si>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</si>
  <si>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</si>
  <si>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</si>
  <si>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</si>
  <si>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</si>
  <si>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</si>
  <si>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</si>
  <si>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</si>
  <si>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</si>
  <si>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</si>
  <si>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</si>
  <si>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</si>
  <si>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</si>
  <si>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</si>
  <si>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</si>
  <si>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</si>
  <si>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</si>
  <si>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</si>
  <si>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</si>
  <si>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</si>
  <si>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</si>
  <si>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</si>
  <si>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</si>
  <si>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</si>
  <si>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</si>
  <si>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</si>
  <si>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</si>
  <si>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</si>
  <si>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</si>
  <si>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</si>
  <si>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</si>
  <si>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</si>
  <si>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</si>
  <si>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</si>
  <si>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</si>
  <si>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</si>
  <si>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</si>
  <si>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</si>
  <si>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</si>
  <si>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</si>
  <si>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</si>
  <si>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</si>
  <si>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</si>
  <si>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</si>
  <si>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</si>
  <si>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</si>
  <si>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</si>
  <si>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</si>
  <si>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</si>
  <si>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</si>
  <si>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</si>
  <si>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</si>
  <si>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</si>
  <si>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</si>
  <si>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</si>
  <si>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</si>
  <si>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</si>
  <si>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</si>
  <si>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</si>
  <si>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</si>
  <si>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</si>
  <si>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</si>
  <si>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</si>
  <si>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</si>
  <si>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</si>
  <si>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</si>
  <si>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</si>
  <si>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</si>
  <si>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</si>
  <si>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</si>
  <si>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</si>
  <si>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</si>
  <si>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</si>
  <si>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</si>
  <si>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</si>
  <si>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</si>
  <si>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</si>
  <si>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</si>
  <si>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</si>
  <si>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</si>
  <si>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</si>
  <si>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</si>
  <si>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</si>
  <si>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</si>
  <si>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</si>
  <si>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</si>
  <si>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</si>
  <si>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</si>
  <si>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</si>
  <si>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</si>
  <si>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</si>
  <si>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</si>
  <si>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</si>
  <si>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</si>
  <si>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</si>
  <si>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</si>
  <si>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</si>
  <si>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</si>
  <si>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</si>
  <si>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</si>
  <si>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</si>
  <si>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</si>
  <si>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</si>
  <si>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</si>
  <si>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</si>
  <si>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</si>
  <si>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</si>
  <si>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</si>
  <si>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</si>
  <si>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</si>
  <si>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</si>
  <si>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</si>
  <si>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</si>
  <si>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</si>
  <si>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</si>
  <si>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</si>
  <si>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</si>
  <si>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</si>
  <si>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</si>
  <si>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</si>
  <si>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</si>
  <si>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</si>
  <si>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</si>
  <si>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</si>
  <si>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</si>
  <si>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</si>
  <si>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</si>
  <si>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</si>
  <si>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</si>
  <si>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</si>
  <si>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</si>
  <si>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</si>
  <si>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</si>
  <si>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</si>
  <si>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</si>
  <si>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</si>
  <si>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</si>
  <si>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</si>
  <si>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</si>
  <si>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</si>
  <si>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</si>
  <si>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</si>
  <si>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</si>
  <si>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</si>
  <si>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</si>
  <si>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</si>
  <si>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</si>
  <si>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</si>
  <si>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</si>
  <si>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</si>
  <si>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</si>
  <si>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</si>
  <si>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</si>
  <si>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</si>
  <si>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</si>
  <si>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</si>
  <si>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</si>
  <si>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</si>
  <si>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</si>
  <si>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</si>
  <si>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</si>
  <si>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</si>
  <si>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</si>
  <si>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</si>
  <si>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</si>
  <si>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</si>
  <si>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</si>
  <si>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</si>
  <si>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</si>
  <si>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</si>
  <si>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</si>
  <si>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</si>
  <si>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</si>
  <si>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</si>
  <si>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</si>
  <si>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</si>
  <si>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</si>
  <si>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</si>
  <si>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</si>
  <si>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</si>
  <si>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</si>
  <si>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</si>
  <si>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</si>
  <si>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</si>
  <si>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</si>
  <si>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</si>
  <si>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</si>
  <si>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</si>
  <si>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</si>
  <si>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</si>
  <si>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</si>
  <si>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</si>
  <si>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</si>
  <si>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</si>
  <si>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</si>
  <si>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</si>
  <si>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</si>
  <si>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</si>
  <si>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</si>
  <si>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</si>
  <si>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</si>
  <si>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</si>
  <si>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</si>
  <si>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</si>
  <si>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</si>
  <si>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</si>
  <si>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</si>
  <si>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</si>
  <si>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</si>
  <si>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</si>
  <si>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</si>
  <si>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</si>
  <si>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</si>
  <si>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</si>
  <si>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</si>
  <si>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</si>
  <si>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</si>
  <si>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</si>
  <si>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</si>
  <si>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</si>
  <si>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</si>
  <si>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</si>
  <si>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</si>
  <si>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</si>
  <si>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</si>
  <si>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</si>
  <si>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</si>
  <si>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</si>
  <si>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</si>
  <si>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</si>
  <si>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</si>
  <si>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</si>
  <si>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</si>
  <si>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</si>
  <si>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</si>
  <si>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</si>
  <si>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</si>
  <si>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</si>
  <si>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</si>
  <si>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</si>
  <si>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</si>
  <si>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</si>
  <si>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</si>
  <si>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</si>
  <si>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</si>
  <si>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</si>
  <si>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</si>
  <si>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</si>
  <si>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</si>
  <si>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</si>
  <si>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</si>
  <si>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</si>
  <si>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</si>
  <si>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</si>
  <si>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</si>
  <si>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</si>
  <si>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</si>
  <si>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</si>
  <si>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</si>
  <si>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</si>
  <si>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</si>
  <si>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</si>
  <si>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</si>
  <si>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</si>
  <si>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</si>
  <si>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</si>
  <si>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</si>
  <si>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</si>
  <si>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</si>
  <si>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</si>
  <si>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</si>
  <si>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</si>
  <si>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</si>
  <si>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</si>
  <si>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</si>
  <si>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</si>
  <si>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</si>
  <si>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</si>
  <si>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</si>
  <si>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</si>
  <si>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</si>
  <si>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</si>
  <si>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</si>
  <si>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</si>
  <si>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</si>
  <si>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</si>
  <si>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</si>
  <si>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</si>
  <si>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</si>
  <si>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</si>
  <si>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</si>
  <si>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</si>
  <si>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</si>
  <si>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</si>
  <si>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</si>
  <si>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</si>
  <si>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</si>
  <si>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</si>
  <si>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</si>
  <si>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</si>
  <si>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</si>
  <si>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</si>
  <si>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</si>
  <si>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</si>
  <si>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</si>
  <si>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</si>
  <si>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</si>
  <si>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</si>
  <si>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</si>
  <si>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</si>
  <si>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</si>
  <si>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</si>
  <si>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</si>
  <si>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</si>
  <si>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</si>
  <si>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</si>
  <si>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</si>
  <si>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</si>
  <si>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</si>
  <si>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</si>
  <si>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</si>
  <si>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</si>
  <si>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</si>
  <si>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</si>
  <si>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</si>
  <si>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</si>
  <si>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</si>
  <si>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</si>
  <si>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</si>
  <si>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</si>
  <si>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</si>
  <si>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</si>
  <si>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</si>
  <si>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</si>
  <si>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</si>
  <si>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</si>
  <si>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</si>
  <si>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</si>
  <si>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</si>
  <si>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</si>
  <si>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</si>
  <si>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</si>
  <si>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</si>
  <si>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</si>
  <si>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</si>
  <si>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</si>
  <si>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</si>
  <si>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</si>
  <si>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</si>
  <si>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</si>
  <si>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</si>
  <si>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</si>
  <si>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</si>
  <si>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</si>
  <si>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</si>
  <si>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</si>
  <si>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</si>
  <si>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</si>
  <si>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</si>
  <si>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</si>
  <si>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</si>
  <si>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</si>
  <si>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</si>
  <si>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</si>
  <si>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</si>
  <si>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</si>
  <si>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</si>
  <si>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</si>
  <si>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</si>
  <si>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</si>
  <si>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</si>
  <si>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</si>
  <si>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</si>
  <si>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</si>
  <si>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</si>
  <si>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</si>
  <si>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</si>
  <si>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</si>
  <si>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</si>
  <si>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</si>
  <si>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</si>
  <si>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</si>
  <si>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</si>
  <si>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</si>
  <si>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</si>
  <si>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</si>
  <si>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</si>
  <si>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</si>
  <si>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</si>
  <si>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</si>
  <si>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</si>
  <si>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</si>
  <si>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</si>
  <si>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</si>
  <si>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</si>
  <si>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</si>
  <si>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</si>
  <si>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</si>
  <si>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</si>
  <si>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</si>
  <si>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</si>
  <si>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</si>
  <si>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</si>
  <si>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</si>
  <si>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</si>
  <si>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</si>
  <si>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</si>
  <si>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</si>
  <si>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</si>
  <si>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</si>
  <si>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</si>
  <si>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</si>
  <si>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</si>
  <si>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</si>
  <si>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</si>
  <si>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</si>
  <si>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</si>
  <si>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</si>
  <si>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</si>
  <si>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</si>
  <si>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</si>
  <si>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</si>
  <si>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</si>
  <si>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</si>
  <si>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</si>
  <si>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</si>
  <si>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</si>
  <si>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</si>
  <si>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</si>
  <si>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</si>
  <si>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</si>
  <si>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</si>
  <si>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</si>
  <si>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</si>
  <si>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</si>
  <si>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</si>
  <si>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</si>
  <si>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</si>
  <si>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</si>
  <si>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</si>
  <si>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</si>
  <si>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</si>
  <si>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</si>
  <si>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</si>
  <si>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</si>
  <si>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</si>
  <si>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</si>
  <si>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</si>
  <si>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</si>
  <si>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</si>
  <si>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</si>
  <si>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</si>
  <si>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</si>
  <si>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</si>
  <si>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</si>
  <si>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</si>
  <si>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</si>
  <si>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</si>
  <si>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</si>
  <si>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</si>
  <si>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</si>
  <si>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</si>
  <si>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</si>
  <si>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</si>
  <si>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</si>
  <si>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</si>
  <si>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</si>
  <si>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</si>
  <si>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</si>
  <si>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</si>
  <si>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</si>
  <si>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</si>
  <si>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</si>
  <si>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</si>
  <si>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</si>
  <si>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</si>
  <si>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</si>
  <si>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</si>
  <si>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</si>
  <si>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</si>
  <si>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</si>
  <si>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</si>
  <si>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</si>
  <si>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</si>
  <si>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</si>
  <si>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</si>
  <si>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</si>
  <si>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</si>
  <si>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</si>
  <si>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</si>
  <si>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</si>
  <si>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</si>
  <si>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</si>
  <si>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</si>
  <si>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</si>
  <si>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</si>
  <si>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</si>
  <si>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</si>
  <si>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</si>
  <si>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</si>
  <si>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</si>
  <si>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</si>
  <si>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</si>
  <si>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</si>
  <si>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</si>
  <si>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</si>
  <si>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</si>
  <si>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</si>
  <si>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</si>
  <si>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</si>
  <si>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</si>
  <si>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</si>
  <si>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</si>
  <si>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</si>
  <si>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</si>
  <si>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</si>
  <si>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</si>
  <si>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</si>
  <si>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</si>
  <si>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</si>
  <si>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</si>
  <si>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</si>
  <si>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</si>
  <si>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</si>
  <si>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</si>
  <si>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</si>
  <si>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</si>
  <si>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</si>
  <si>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</si>
  <si>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</si>
  <si>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</si>
  <si>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</si>
  <si>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</si>
  <si>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</si>
  <si>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</si>
  <si>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</si>
  <si>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</si>
  <si>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</si>
  <si>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</si>
  <si>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</si>
  <si>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</si>
  <si>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</si>
  <si>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</si>
  <si>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</si>
  <si>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</si>
  <si>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</si>
  <si>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</si>
  <si>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</si>
  <si>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</si>
  <si>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</si>
  <si>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</si>
  <si>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</si>
  <si>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</si>
  <si>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</si>
  <si>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</si>
  <si>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</si>
  <si>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</si>
  <si>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</si>
  <si>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</si>
  <si>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</si>
  <si>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</si>
  <si>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</si>
  <si>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</si>
  <si>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</si>
  <si>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</si>
  <si>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</si>
  <si>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</si>
  <si>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</si>
  <si>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</si>
  <si>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</si>
  <si>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</si>
  <si>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</si>
  <si>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</si>
  <si>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</si>
  <si>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</si>
  <si>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</si>
  <si>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</si>
  <si>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</si>
  <si>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</si>
  <si>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</si>
  <si>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</si>
  <si>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</si>
  <si>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</si>
  <si>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</si>
  <si>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</si>
  <si>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</si>
  <si>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</si>
  <si>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</si>
  <si>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</si>
  <si>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</si>
  <si>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</si>
  <si>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</si>
  <si>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</si>
  <si>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</si>
  <si>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</si>
  <si>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</si>
  <si>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</si>
  <si>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</si>
  <si>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</si>
  <si>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</si>
  <si>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</si>
  <si>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</si>
  <si>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</si>
  <si>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</si>
  <si>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</si>
  <si>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</si>
  <si>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</si>
  <si>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</si>
  <si>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</si>
  <si>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</si>
  <si>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</si>
  <si>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</si>
  <si>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</si>
  <si>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</si>
  <si>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</si>
  <si>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</si>
  <si>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</si>
  <si>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</si>
  <si>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</si>
  <si>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</si>
  <si>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</si>
  <si>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</si>
  <si>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</si>
  <si>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</si>
  <si>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</si>
  <si>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</si>
  <si>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</si>
  <si>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</si>
  <si>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</si>
  <si>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</si>
  <si>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</si>
  <si>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</si>
  <si>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</si>
  <si>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</si>
  <si>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</si>
  <si>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</si>
  <si>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</si>
  <si>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</si>
  <si>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</si>
  <si>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</si>
  <si>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</si>
  <si>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</si>
  <si>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</si>
  <si>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</si>
  <si>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</si>
  <si>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</si>
  <si>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</si>
  <si>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</si>
  <si>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</si>
  <si>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</si>
  <si>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</si>
  <si>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</si>
  <si>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</si>
  <si>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</si>
  <si>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</si>
  <si>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</si>
  <si>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</si>
  <si>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</si>
  <si>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</si>
  <si>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</si>
  <si>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</si>
  <si>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</si>
  <si>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</si>
  <si>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</si>
  <si>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</si>
  <si>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</si>
  <si>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</si>
  <si>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</si>
  <si>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</si>
  <si>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</si>
  <si>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</si>
  <si>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</si>
  <si>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</si>
  <si>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</si>
  <si>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</si>
  <si>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</si>
  <si>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</si>
  <si>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</si>
  <si>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</si>
  <si>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</si>
  <si>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</si>
  <si>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</si>
  <si>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</si>
  <si>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</si>
  <si>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</si>
  <si>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</si>
  <si>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</si>
  <si>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</si>
  <si>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</si>
  <si>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</si>
  <si>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</si>
  <si>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</si>
  <si>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</si>
  <si>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</si>
  <si>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</si>
  <si>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</si>
  <si>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</si>
  <si>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</si>
  <si>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</si>
  <si>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</si>
  <si>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</si>
  <si>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</si>
  <si>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</si>
  <si>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</si>
  <si>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</si>
  <si>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</si>
  <si>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</si>
  <si>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</si>
  <si>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</si>
  <si>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</si>
  <si>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</si>
  <si>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</si>
  <si>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</si>
  <si>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</si>
  <si>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</si>
  <si>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</si>
  <si>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</si>
  <si>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</si>
  <si>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</si>
  <si>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</si>
  <si>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</si>
  <si>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</si>
  <si>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</si>
  <si>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</si>
  <si>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</si>
  <si>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</si>
  <si>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</si>
  <si>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</si>
  <si>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</si>
  <si>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</si>
  <si>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</si>
  <si>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</si>
  <si>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</si>
  <si>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</si>
  <si>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</si>
  <si>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</si>
  <si>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</si>
  <si>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</si>
  <si>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</si>
  <si>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</si>
  <si>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</si>
  <si>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</si>
  <si>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</si>
  <si>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</si>
  <si>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</si>
  <si>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</si>
  <si>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</si>
  <si>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</si>
  <si>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</si>
  <si>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</si>
  <si>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</si>
  <si>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</si>
  <si>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</si>
  <si>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</si>
  <si>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</si>
  <si>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</si>
  <si>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</si>
  <si>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</si>
  <si>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</si>
  <si>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</si>
  <si>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</si>
  <si>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</si>
  <si>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</si>
  <si>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</si>
  <si>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</si>
  <si>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</si>
  <si>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</si>
  <si>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</si>
  <si>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</si>
  <si>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</si>
  <si>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</si>
  <si>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</si>
  <si>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</si>
  <si>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</si>
  <si>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</si>
  <si>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</si>
  <si>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</si>
  <si>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</si>
  <si>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</si>
  <si>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</si>
  <si>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</si>
  <si>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</si>
  <si>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</si>
  <si>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</si>
  <si>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</si>
  <si>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</si>
  <si>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</si>
  <si>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</si>
  <si>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</si>
  <si>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</si>
  <si>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</si>
  <si>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</si>
  <si>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</si>
  <si>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</si>
  <si>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</si>
  <si>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</si>
  <si>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</si>
  <si>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</si>
  <si>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</si>
  <si>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</si>
  <si>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</si>
  <si>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</si>
  <si>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</si>
  <si>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</si>
  <si>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</si>
  <si>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</si>
  <si>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</si>
  <si>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</si>
  <si>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</si>
  <si>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</si>
  <si>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</si>
  <si>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</si>
  <si>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</si>
  <si>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</si>
  <si>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</si>
  <si>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</si>
  <si>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</si>
  <si>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</si>
  <si>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</si>
  <si>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</si>
  <si>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</si>
  <si>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</si>
  <si>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</si>
  <si>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</si>
  <si>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</si>
  <si>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</si>
  <si>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</si>
  <si>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</si>
  <si>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</si>
  <si>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</si>
  <si>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</si>
  <si>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</si>
  <si>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</si>
  <si>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</si>
  <si>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</si>
  <si>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</si>
  <si>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</si>
  <si>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</si>
  <si>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</si>
  <si>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</si>
  <si>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</si>
  <si>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</si>
  <si>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</si>
  <si>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</si>
  <si>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</si>
  <si>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</si>
  <si>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</si>
  <si>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</si>
  <si>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</si>
  <si>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</si>
  <si>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</si>
  <si>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</si>
  <si>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</si>
  <si>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</si>
  <si>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</si>
  <si>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</si>
  <si>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</si>
  <si>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</si>
  <si>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</si>
  <si>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</si>
  <si>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</si>
  <si>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</si>
  <si>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</si>
  <si>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</si>
  <si>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</si>
  <si>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</si>
  <si>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</si>
  <si>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</si>
  <si>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</si>
  <si>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</si>
  <si>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</si>
  <si>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</si>
  <si>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</si>
  <si>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</si>
  <si>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</si>
  <si>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</si>
  <si>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</si>
  <si>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</si>
  <si>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</si>
  <si>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</si>
  <si>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</si>
  <si>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</si>
  <si>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</si>
  <si>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</si>
  <si>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</si>
  <si>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</si>
  <si>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</si>
  <si>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</si>
  <si>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</si>
  <si>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</si>
  <si>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</si>
  <si>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</si>
  <si>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</si>
  <si>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</si>
  <si>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</si>
  <si>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</si>
  <si>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</si>
  <si>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</si>
  <si>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</si>
  <si>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</si>
  <si>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</si>
  <si>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</si>
  <si>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</si>
  <si>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</si>
  <si>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</si>
  <si>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</si>
  <si>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</si>
  <si>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</si>
  <si>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</si>
  <si>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</si>
  <si>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</si>
  <si>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</si>
  <si>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</si>
  <si>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</si>
  <si>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</si>
  <si>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</si>
  <si>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</si>
  <si>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</si>
  <si>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</si>
  <si>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</si>
  <si>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</si>
  <si>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</si>
  <si>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</si>
  <si>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</si>
  <si>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</si>
  <si>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</si>
  <si>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</si>
  <si>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</si>
  <si>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</si>
  <si>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</si>
  <si>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</si>
  <si>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</si>
  <si>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</si>
  <si>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</si>
  <si>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</si>
  <si>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</si>
  <si>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</si>
  <si>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</si>
  <si>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</si>
  <si>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</si>
  <si>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</si>
  <si>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</si>
  <si>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</si>
  <si>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</si>
  <si>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</si>
  <si>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</si>
  <si>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</si>
  <si>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</si>
  <si>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</si>
  <si>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</si>
  <si>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</si>
  <si>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</si>
  <si>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</si>
  <si>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</si>
  <si>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</si>
  <si>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</si>
  <si>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</si>
  <si>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</si>
  <si>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</si>
  <si>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</si>
  <si>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</si>
  <si>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</si>
  <si>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</si>
  <si>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</si>
  <si>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</si>
  <si>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</si>
  <si>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</si>
  <si>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</si>
  <si>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</si>
  <si>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</si>
  <si>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</si>
  <si>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</si>
  <si>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</si>
  <si>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</si>
  <si>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</si>
  <si>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</si>
  <si>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</si>
  <si>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</si>
  <si>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</si>
  <si>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</si>
  <si>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</si>
  <si>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</si>
  <si>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</si>
  <si>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</si>
  <si>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</si>
  <si>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</si>
  <si>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</si>
  <si>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</si>
  <si>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</si>
  <si>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</si>
  <si>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</si>
  <si>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</si>
  <si>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</si>
  <si>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</si>
  <si>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</si>
  <si>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</si>
  <si>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</si>
  <si>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</si>
  <si>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</si>
  <si>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</si>
  <si>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</si>
  <si>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</si>
  <si>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</si>
  <si>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</si>
  <si>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</si>
  <si>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</si>
  <si>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</si>
  <si>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</si>
  <si>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</si>
  <si>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</si>
  <si>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</si>
  <si>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</si>
  <si>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</si>
  <si>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</si>
  <si>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</si>
  <si>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</si>
  <si>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</si>
  <si>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</si>
  <si>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</si>
  <si>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</si>
  <si>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</si>
  <si>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</si>
  <si>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</si>
  <si>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</si>
  <si>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</si>
  <si>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</si>
  <si>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</si>
  <si>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</si>
  <si>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</si>
  <si>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</si>
  <si>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</si>
  <si>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</si>
  <si>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</si>
  <si>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</si>
  <si>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</si>
  <si>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</si>
  <si>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</si>
  <si>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</si>
  <si>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</si>
  <si>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</si>
  <si>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</si>
  <si>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</si>
  <si>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</si>
  <si>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</si>
  <si>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</si>
  <si>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</si>
  <si>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</si>
  <si>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</si>
  <si>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</si>
  <si>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</si>
  <si>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</si>
  <si>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</si>
  <si>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</si>
  <si>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</si>
  <si>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</si>
  <si>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</si>
  <si>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</si>
  <si>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</si>
  <si>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</si>
  <si>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</si>
  <si>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</si>
  <si>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</si>
  <si>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</si>
  <si>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</si>
  <si>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</si>
  <si>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</si>
  <si>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</si>
  <si>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</si>
  <si>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</si>
  <si>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</si>
  <si>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</si>
  <si>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</si>
  <si>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</si>
  <si>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</si>
  <si>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</si>
  <si>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</si>
  <si>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</si>
  <si>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</si>
  <si>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</si>
  <si>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</si>
  <si>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</si>
  <si>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</si>
  <si>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</si>
  <si>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</si>
  <si>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</si>
  <si>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</si>
  <si>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</si>
  <si>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</si>
  <si>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</si>
  <si>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</si>
  <si>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</si>
  <si>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</si>
  <si>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</si>
  <si>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</si>
  <si>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</si>
  <si>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</si>
  <si>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</si>
  <si>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</si>
  <si>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</si>
  <si>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</si>
  <si>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</si>
  <si>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</si>
  <si>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</si>
  <si>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</si>
  <si>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</si>
  <si>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</si>
  <si>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</si>
  <si>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</si>
  <si>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</si>
  <si>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</si>
  <si>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</si>
  <si>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</si>
  <si>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</si>
  <si>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</si>
  <si>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</si>
  <si>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</si>
  <si>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</si>
  <si>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</si>
  <si>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</si>
  <si>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</si>
  <si>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</si>
  <si>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</si>
  <si>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</si>
  <si>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</si>
  <si>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</si>
  <si>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</si>
  <si>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</si>
  <si>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</si>
  <si>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</si>
  <si>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</si>
  <si>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</si>
  <si>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</si>
  <si>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</si>
  <si>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</si>
  <si>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</si>
  <si>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</si>
  <si>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</si>
  <si>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</si>
  <si>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</si>
  <si>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</si>
  <si>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</si>
  <si>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</si>
  <si>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</si>
  <si>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</si>
  <si>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</si>
  <si>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</si>
  <si>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</si>
  <si>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</si>
  <si>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</si>
  <si>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</si>
  <si>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</si>
  <si>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</si>
  <si>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</si>
  <si>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</si>
  <si>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</si>
  <si>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</si>
  <si>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</si>
  <si>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</si>
  <si>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</si>
  <si>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</si>
  <si>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</si>
  <si>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</si>
  <si>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</si>
  <si>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</si>
  <si>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</si>
  <si>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</si>
  <si>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</si>
  <si>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</si>
  <si>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</si>
  <si>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</si>
  <si>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</si>
  <si>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</si>
  <si>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</si>
  <si>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</si>
  <si>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</si>
  <si>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</si>
  <si>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</si>
  <si>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</si>
  <si>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</si>
  <si>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</si>
  <si>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</si>
  <si>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</si>
  <si>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</si>
  <si>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</si>
  <si>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</si>
  <si>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</si>
  <si>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</si>
  <si>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</si>
  <si>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</si>
  <si>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</si>
  <si>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</si>
  <si>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</si>
  <si>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</si>
  <si>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</si>
  <si>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</si>
  <si>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</si>
  <si>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</si>
  <si>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</si>
  <si>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</si>
  <si>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</si>
  <si>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</si>
  <si>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</si>
  <si>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</si>
  <si>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</si>
  <si>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</si>
  <si>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</si>
  <si>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</si>
  <si>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</si>
  <si>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</si>
  <si>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</si>
  <si>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</si>
  <si>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</si>
  <si>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</si>
  <si>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</si>
  <si>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</si>
  <si>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</si>
  <si>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</si>
  <si>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</si>
  <si>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</si>
  <si>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</si>
  <si>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</si>
  <si>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</si>
  <si>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</si>
  <si>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</si>
  <si>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</si>
  <si>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</si>
  <si>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</si>
  <si>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</si>
  <si>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</si>
  <si>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</si>
  <si>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</si>
  <si>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</si>
  <si>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</si>
  <si>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</si>
  <si>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</si>
  <si>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</si>
  <si>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</si>
  <si>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</si>
  <si>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</si>
  <si>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</si>
  <si>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</si>
  <si>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</si>
  <si>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</si>
  <si>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</si>
  <si>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</si>
  <si>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</si>
  <si>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</si>
  <si>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</si>
  <si>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</si>
  <si>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</si>
  <si>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</si>
  <si>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</si>
  <si>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</si>
  <si>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</si>
  <si>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</si>
  <si>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</si>
  <si>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</si>
  <si>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</si>
  <si>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</si>
  <si>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</si>
  <si>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</si>
  <si>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</si>
  <si>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</si>
  <si>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</si>
  <si>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</si>
  <si>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</si>
  <si>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</si>
  <si>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</si>
  <si>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</si>
  <si>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</si>
  <si>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</si>
  <si>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</si>
  <si>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</si>
  <si>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</si>
  <si>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</si>
  <si>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</si>
  <si>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</si>
  <si>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</si>
  <si>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</si>
  <si>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</si>
  <si>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</si>
  <si>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</si>
  <si>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</si>
  <si>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</si>
  <si>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</si>
  <si>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</si>
  <si>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</si>
  <si>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</si>
  <si>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</si>
  <si>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</si>
  <si>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</si>
  <si>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</si>
  <si>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</si>
  <si>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</si>
  <si>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</si>
  <si>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</si>
  <si>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</si>
  <si>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</si>
  <si>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</si>
  <si>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</si>
  <si>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</si>
  <si>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</si>
  <si>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</si>
  <si>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</si>
  <si>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</si>
  <si>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</si>
  <si>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</si>
  <si>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</si>
  <si>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</si>
  <si>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</si>
  <si>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</si>
  <si>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</si>
  <si>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</si>
  <si>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</si>
  <si>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</si>
  <si>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</si>
  <si>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</si>
  <si>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</si>
  <si>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</si>
  <si>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</si>
  <si>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</si>
  <si>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</si>
  <si>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</si>
  <si>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</si>
  <si>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</si>
  <si>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</si>
  <si>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</si>
  <si>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</si>
  <si>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</si>
  <si>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</si>
  <si>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</si>
  <si>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</si>
  <si>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</si>
  <si>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</si>
  <si>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</si>
  <si>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</si>
  <si>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</si>
  <si>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</si>
  <si>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</si>
  <si>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</si>
  <si>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</si>
  <si>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</si>
  <si>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</si>
  <si>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</si>
  <si>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</si>
  <si>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</si>
  <si>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</si>
  <si>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</si>
  <si>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</si>
  <si>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</si>
  <si>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</si>
  <si>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</si>
  <si>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</si>
  <si>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</si>
  <si>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</si>
  <si>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</si>
  <si>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</si>
  <si>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</si>
  <si>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</si>
  <si>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</si>
  <si>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</si>
  <si>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</si>
  <si>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</si>
  <si>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</si>
  <si>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</si>
  <si>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</si>
  <si>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</si>
  <si>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</si>
  <si>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</si>
  <si>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</si>
  <si>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</si>
  <si>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</si>
  <si>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</si>
  <si>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</si>
  <si>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</si>
  <si>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</si>
  <si>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</si>
  <si>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</si>
  <si>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</si>
  <si>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</si>
  <si>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</si>
  <si>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</si>
  <si>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</si>
  <si>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</si>
  <si>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</si>
  <si>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</si>
  <si>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</si>
  <si>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</si>
  <si>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</si>
  <si>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</si>
  <si>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</si>
  <si>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</si>
  <si>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</si>
  <si>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</si>
  <si>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</si>
  <si>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</si>
  <si>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</si>
  <si>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</si>
  <si>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</si>
  <si>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</si>
  <si>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</si>
  <si>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</si>
  <si>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</si>
  <si>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</si>
  <si>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</si>
  <si>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</si>
  <si>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</si>
  <si>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</si>
  <si>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</si>
  <si>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</si>
  <si>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</si>
  <si>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</si>
  <si>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</si>
  <si>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</si>
  <si>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</si>
  <si>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</si>
  <si>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</si>
  <si>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</si>
  <si>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</si>
  <si>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</si>
  <si>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</si>
  <si>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</si>
  <si>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</si>
  <si>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</si>
  <si>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</si>
  <si>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</si>
  <si>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</si>
  <si>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</si>
  <si>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</si>
  <si>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</si>
  <si>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</si>
  <si>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</si>
  <si>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</si>
  <si>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</si>
  <si>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</si>
  <si>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</si>
  <si>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</si>
  <si>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</si>
  <si>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</si>
  <si>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</si>
  <si>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</si>
  <si>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</si>
  <si>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</si>
  <si>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</si>
  <si>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</si>
  <si>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</si>
  <si>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</si>
  <si>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</si>
  <si>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</si>
  <si>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</si>
  <si>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</si>
  <si>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</si>
  <si>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</si>
  <si>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</si>
  <si>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</si>
  <si>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</si>
  <si>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</si>
  <si>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</si>
  <si>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</si>
  <si>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</si>
  <si>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</si>
  <si>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</si>
  <si>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</si>
  <si>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</si>
  <si>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</si>
  <si>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</si>
  <si>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</si>
  <si>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</si>
  <si>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</si>
  <si>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</si>
  <si>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</si>
  <si>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</si>
  <si>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</si>
  <si>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</si>
  <si>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</si>
  <si>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</si>
  <si>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</si>
  <si>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</si>
  <si>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</si>
  <si>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</si>
  <si>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</si>
  <si>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</si>
  <si>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</si>
  <si>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</si>
  <si>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</si>
  <si>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</si>
  <si>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</si>
  <si>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</si>
  <si>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</si>
  <si>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</si>
  <si>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</si>
  <si>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</si>
  <si>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</si>
  <si>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</si>
  <si>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</si>
  <si>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</si>
  <si>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</si>
  <si>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</si>
  <si>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</si>
  <si>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</si>
  <si>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</si>
  <si>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</si>
  <si>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</si>
  <si>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</si>
  <si>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</si>
  <si>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</si>
  <si>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</si>
  <si>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</si>
  <si>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</si>
  <si>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</si>
  <si>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</si>
  <si>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</si>
  <si>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</si>
  <si>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</si>
  <si>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</si>
  <si>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</si>
  <si>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</si>
  <si>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</si>
  <si>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</si>
  <si>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</si>
  <si>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</si>
  <si>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</si>
  <si>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</si>
  <si>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</si>
  <si>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</si>
  <si>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</si>
  <si>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</si>
  <si>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</si>
  <si>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</si>
  <si>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</si>
  <si>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</si>
  <si>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</si>
  <si>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</si>
  <si>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</si>
  <si>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</si>
  <si>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</si>
  <si>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</si>
  <si>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</si>
  <si>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</si>
  <si>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</si>
  <si>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</si>
  <si>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</si>
  <si>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</si>
  <si>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</si>
  <si>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</si>
  <si>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</si>
  <si>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</si>
  <si>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</si>
  <si>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</si>
  <si>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</si>
  <si>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</si>
  <si>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</si>
  <si>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</si>
  <si>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</si>
  <si>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</si>
  <si>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</si>
  <si>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</si>
  <si>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</si>
  <si>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</si>
  <si>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</si>
  <si>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</si>
  <si>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</si>
  <si>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</si>
  <si>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</si>
  <si>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</si>
  <si>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</si>
  <si>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</si>
  <si>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</si>
  <si>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</si>
  <si>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</si>
  <si>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</si>
  <si>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</si>
  <si>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</si>
  <si>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</si>
  <si>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</si>
  <si>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</si>
  <si>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</si>
  <si>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</si>
  <si>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</si>
  <si>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</si>
  <si>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</si>
  <si>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</si>
  <si>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</si>
  <si>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</si>
  <si>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</si>
  <si>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</si>
  <si>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</si>
  <si>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</si>
  <si>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</si>
  <si>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</si>
  <si>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</si>
  <si>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</si>
  <si>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</si>
  <si>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</si>
  <si>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</si>
  <si>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</si>
  <si>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</si>
  <si>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</si>
  <si>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</si>
  <si>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</si>
  <si>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</si>
  <si>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</si>
  <si>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</si>
  <si>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</si>
  <si>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</si>
  <si>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</si>
  <si>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</si>
  <si>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</si>
  <si>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</si>
  <si>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</si>
  <si>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</si>
  <si>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</si>
  <si>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</si>
  <si>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</si>
  <si>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</si>
  <si>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</si>
  <si>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</si>
  <si>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</si>
  <si>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</si>
  <si>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</si>
  <si>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</si>
  <si>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</si>
  <si>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</si>
  <si>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</si>
  <si>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</si>
  <si>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</si>
  <si>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</si>
  <si>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</si>
  <si>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</si>
  <si>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</si>
  <si>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</si>
  <si>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</si>
  <si>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</si>
  <si>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</si>
  <si>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</si>
  <si>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</si>
  <si>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</si>
  <si>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</si>
  <si>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</si>
  <si>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</si>
  <si>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</si>
  <si>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</si>
  <si>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</si>
  <si>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</si>
  <si>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</si>
  <si>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</si>
  <si>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</si>
  <si>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</si>
  <si>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</si>
  <si>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</si>
  <si>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</si>
  <si>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</si>
  <si>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</si>
  <si>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</si>
  <si>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</si>
  <si>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</si>
  <si>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</si>
  <si>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</si>
  <si>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</si>
  <si>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</si>
  <si>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</si>
  <si>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</si>
  <si>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</si>
  <si>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</si>
  <si>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</si>
  <si>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</si>
  <si>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</si>
  <si>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</si>
  <si>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</si>
  <si>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</si>
  <si>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</si>
  <si>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</si>
  <si>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</si>
  <si>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</si>
  <si>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</si>
  <si>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</si>
  <si>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</si>
  <si>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</si>
  <si>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</si>
  <si>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</si>
  <si>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</si>
  <si>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</si>
  <si>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</si>
  <si>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</si>
  <si>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</si>
  <si>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</si>
  <si>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</si>
  <si>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</si>
  <si>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</si>
  <si>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</si>
  <si>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</si>
  <si>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</si>
  <si>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</si>
  <si>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</si>
  <si>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</si>
  <si>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</si>
  <si>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</si>
  <si>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</si>
  <si>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</si>
  <si>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</si>
  <si>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</si>
  <si>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</si>
  <si>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</si>
  <si>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</si>
  <si>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</si>
  <si>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</si>
  <si>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</si>
  <si>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</si>
  <si>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</si>
  <si>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</si>
  <si>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</si>
  <si>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</si>
  <si>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</si>
  <si>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</si>
  <si>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</si>
  <si>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</si>
  <si>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</si>
  <si>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</si>
  <si>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</si>
  <si>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</si>
  <si>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</si>
  <si>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</si>
  <si>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</si>
  <si>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</si>
  <si>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</si>
  <si>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</si>
  <si>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</si>
  <si>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</si>
  <si>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</si>
  <si>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</si>
  <si>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</si>
  <si>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</si>
  <si>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</si>
  <si>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</si>
  <si>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</si>
  <si>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</si>
  <si>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</si>
  <si>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</si>
  <si>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</si>
  <si>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</si>
  <si>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</si>
  <si>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</si>
  <si>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</si>
  <si>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</si>
  <si>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</si>
  <si>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</si>
  <si>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</si>
  <si>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</si>
  <si>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</si>
  <si>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</si>
  <si>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</si>
  <si>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</si>
  <si>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</si>
  <si>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</si>
  <si>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</si>
  <si>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</si>
  <si>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</si>
  <si>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</si>
  <si>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</si>
  <si>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</si>
  <si>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</si>
  <si>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</si>
  <si>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</si>
  <si>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</si>
  <si>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</si>
  <si>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</si>
  <si>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</si>
  <si>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</si>
  <si>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</si>
  <si>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</si>
  <si>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</si>
  <si>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</si>
  <si>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</si>
  <si>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</si>
  <si>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</si>
  <si>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</si>
  <si>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</si>
  <si>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</si>
  <si>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</si>
  <si>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</si>
  <si>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</si>
  <si>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</si>
  <si>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</si>
  <si>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</si>
  <si>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</si>
  <si>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</si>
  <si>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</si>
  <si>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</si>
  <si>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</si>
  <si>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</si>
  <si>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</si>
  <si>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</si>
  <si>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</si>
  <si>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</si>
  <si>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</si>
  <si>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</si>
  <si>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</si>
  <si>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</si>
  <si>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</si>
  <si>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</si>
  <si>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</si>
  <si>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</si>
  <si>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</si>
  <si>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</si>
  <si>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</si>
  <si>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</si>
  <si>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</si>
  <si>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</si>
  <si>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</si>
  <si>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</si>
  <si>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</si>
  <si>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</si>
  <si>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</si>
  <si>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</si>
  <si>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</si>
  <si>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</si>
  <si>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</si>
  <si>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</si>
  <si>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</si>
  <si>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</si>
  <si>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</si>
  <si>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</si>
  <si>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</si>
  <si>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</si>
  <si>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</si>
  <si>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</si>
  <si>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</si>
  <si>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</si>
  <si>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</si>
  <si>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</si>
  <si>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</si>
  <si>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</si>
  <si>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</si>
  <si>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</si>
  <si>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</si>
  <si>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</si>
  <si>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</si>
  <si>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</si>
  <si>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</si>
  <si>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</si>
  <si>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</si>
  <si>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</si>
  <si>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</si>
  <si>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</si>
  <si>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</si>
  <si>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</si>
  <si>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</si>
  <si>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</si>
  <si>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</si>
  <si>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</si>
  <si>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</si>
  <si>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</si>
  <si>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</si>
  <si>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</si>
  <si>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</si>
  <si>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</si>
  <si>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</si>
  <si>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</si>
  <si>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</si>
  <si>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</si>
  <si>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</si>
  <si>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</si>
  <si>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</si>
  <si>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</si>
  <si>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</si>
  <si>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</si>
  <si>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</si>
  <si>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</si>
  <si>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</si>
  <si>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</si>
  <si>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</si>
  <si>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</si>
  <si>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</si>
  <si>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</si>
  <si>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</si>
  <si>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</si>
  <si>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</si>
  <si>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</si>
  <si>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</si>
  <si>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</si>
  <si>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</si>
  <si>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</si>
  <si>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</si>
  <si>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</si>
  <si>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</si>
  <si>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</si>
  <si>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</si>
  <si>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</si>
  <si>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</si>
  <si>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</si>
  <si>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</si>
  <si>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</si>
  <si>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</si>
  <si>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</si>
  <si>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</si>
  <si>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</si>
  <si>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</si>
  <si>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</si>
  <si>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</si>
  <si>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</si>
  <si>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</si>
  <si>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</si>
  <si>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</si>
  <si>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</si>
  <si>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</si>
  <si>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</si>
  <si>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</si>
  <si>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</si>
  <si>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</si>
  <si>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</si>
  <si>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</si>
  <si>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</si>
  <si>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</si>
  <si>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</si>
  <si>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</si>
  <si>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</si>
  <si>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</si>
  <si>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</si>
  <si>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</si>
  <si>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</si>
  <si>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</si>
  <si>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</si>
  <si>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</si>
  <si>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</si>
  <si>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</si>
  <si>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</si>
  <si>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</si>
  <si>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</si>
  <si>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</si>
  <si>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</si>
  <si>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</si>
  <si>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</si>
  <si>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</si>
  <si>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</si>
  <si>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</si>
  <si>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</si>
  <si>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</si>
  <si>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</si>
  <si>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</si>
  <si>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</si>
  <si>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</si>
  <si>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</si>
  <si>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</si>
  <si>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</si>
  <si>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</si>
  <si>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</si>
  <si>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</si>
  <si>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</si>
  <si>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</si>
  <si>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</si>
  <si>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</si>
  <si>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</si>
  <si>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</si>
  <si>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</si>
  <si>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</si>
  <si>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</si>
  <si>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</si>
  <si>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</si>
  <si>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</si>
  <si>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</si>
  <si>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</si>
  <si>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</si>
  <si>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</si>
  <si>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</si>
  <si>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</si>
  <si>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</si>
  <si>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</si>
  <si>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</si>
  <si>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</si>
  <si>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</si>
  <si>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</si>
  <si>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</si>
  <si>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</si>
  <si>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</si>
  <si>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</si>
  <si>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</si>
  <si>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</si>
  <si>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</si>
  <si>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</si>
  <si>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</si>
  <si>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</si>
  <si>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</si>
  <si>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</si>
  <si>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</si>
  <si>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</si>
  <si>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</si>
  <si>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</si>
  <si>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</si>
  <si>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</si>
  <si>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</si>
  <si>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</si>
  <si>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</si>
  <si>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</si>
  <si>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</si>
  <si>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</si>
  <si>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</si>
  <si>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</si>
  <si>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</si>
  <si>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</si>
  <si>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</si>
  <si>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</si>
  <si>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</si>
  <si>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</si>
  <si>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</si>
  <si>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</si>
  <si>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</si>
  <si>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</si>
  <si>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</si>
  <si>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</si>
  <si>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</si>
  <si>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</si>
  <si>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</si>
  <si>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</si>
  <si>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</si>
  <si>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</si>
  <si>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</si>
  <si>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</si>
  <si>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</si>
  <si>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</si>
  <si>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</si>
  <si>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</si>
  <si>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</si>
  <si>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</si>
  <si>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</si>
  <si>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</si>
  <si>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</si>
  <si>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</si>
  <si>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</si>
  <si>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</si>
  <si>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</si>
  <si>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</si>
  <si>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</si>
  <si>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</si>
  <si>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</si>
  <si>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</si>
  <si>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</si>
  <si>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</si>
  <si>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</si>
  <si>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</si>
  <si>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</si>
  <si>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</si>
  <si>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</si>
  <si>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</si>
  <si>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</si>
  <si>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</si>
  <si>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</si>
  <si>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</si>
  <si>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</si>
  <si>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</si>
  <si>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</si>
  <si>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</si>
  <si>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</si>
  <si>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</si>
  <si>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</si>
  <si>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</si>
  <si>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</si>
  <si>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</si>
  <si>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</si>
  <si>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</si>
  <si>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</si>
  <si>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</si>
  <si>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</si>
  <si>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</si>
  <si>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</si>
  <si>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</si>
  <si>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</si>
  <si>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</si>
  <si>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</si>
  <si>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</si>
  <si>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</si>
  <si>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</si>
  <si>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</si>
  <si>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</si>
  <si>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</si>
  <si>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</si>
  <si>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</si>
  <si>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</si>
  <si>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</si>
  <si>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</si>
  <si>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</si>
  <si>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</si>
  <si>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</si>
  <si>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</si>
  <si>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</si>
  <si>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</si>
  <si>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</si>
  <si>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</si>
  <si>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</si>
  <si>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</si>
  <si>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</si>
  <si>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</si>
  <si>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</si>
  <si>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</si>
  <si>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</si>
  <si>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</si>
  <si>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</si>
  <si>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</si>
  <si>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</si>
  <si>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</si>
  <si>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</si>
  <si>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</si>
  <si>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</si>
  <si>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</si>
  <si>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</si>
  <si>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</si>
  <si>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</si>
  <si>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</si>
  <si>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</si>
  <si>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</si>
  <si>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</si>
  <si>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</si>
  <si>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</si>
  <si>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</si>
  <si>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</si>
  <si>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</si>
  <si>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</si>
  <si>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</si>
  <si>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</si>
  <si>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</si>
  <si>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</si>
  <si>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</si>
  <si>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</si>
  <si>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</si>
  <si>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</si>
  <si>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</si>
  <si>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</si>
  <si>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</si>
  <si>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</si>
  <si>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</si>
  <si>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</si>
  <si>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</si>
  <si>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</si>
  <si>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</si>
  <si>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</si>
  <si>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</si>
  <si>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</si>
  <si>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</si>
  <si>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</si>
  <si>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</si>
  <si>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</si>
  <si>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</si>
  <si>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</si>
  <si>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</si>
  <si>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</si>
  <si>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</si>
  <si>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</si>
  <si>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</si>
  <si>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</si>
  <si>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</si>
  <si>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</si>
  <si>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</si>
  <si>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</si>
  <si>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</si>
  <si>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</si>
  <si>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</si>
  <si>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</si>
  <si>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</si>
  <si>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</si>
  <si>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</si>
  <si>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</si>
  <si>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</si>
  <si>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</si>
  <si>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</si>
  <si>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</si>
  <si>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</si>
  <si>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</si>
  <si>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</si>
  <si>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</si>
  <si>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</si>
  <si>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</si>
  <si>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</si>
  <si>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</si>
  <si>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</si>
  <si>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</si>
  <si>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</si>
  <si>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</si>
  <si>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</si>
  <si>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</si>
  <si>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</si>
  <si>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</si>
  <si>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</si>
  <si>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</si>
  <si>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</si>
  <si>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</si>
  <si>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</si>
  <si>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</si>
  <si>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</si>
  <si>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</si>
  <si>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</si>
  <si>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</si>
  <si>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</si>
  <si>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</si>
  <si>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</si>
  <si>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</si>
  <si>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</si>
  <si>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</si>
  <si>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</si>
  <si>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</si>
  <si>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</si>
  <si>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</si>
  <si>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</si>
  <si>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</si>
  <si>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</si>
  <si>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</si>
  <si>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</si>
  <si>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</si>
  <si>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</si>
  <si>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</si>
  <si>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</si>
  <si>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</si>
  <si>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</si>
  <si>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</si>
  <si>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</si>
  <si>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</si>
  <si>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</si>
  <si>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</si>
  <si>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</si>
  <si>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</si>
  <si>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</si>
  <si>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</si>
  <si>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</si>
  <si>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</si>
  <si>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</si>
  <si>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</si>
  <si>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</si>
  <si>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</si>
  <si>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</si>
  <si>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</si>
  <si>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</si>
  <si>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</si>
  <si>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</si>
  <si>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</si>
  <si>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</si>
  <si>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</si>
  <si>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</si>
  <si>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</si>
  <si>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</si>
  <si>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</si>
  <si>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</si>
  <si>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</si>
  <si>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</si>
  <si>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</si>
  <si>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</si>
  <si>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</si>
  <si>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</si>
  <si>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</si>
  <si>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</si>
  <si>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</si>
  <si>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</si>
  <si>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</si>
  <si>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</si>
  <si>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</si>
  <si>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</si>
  <si>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</si>
  <si>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</si>
  <si>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</si>
  <si>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</si>
  <si>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</si>
  <si>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</si>
  <si>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</si>
  <si>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</si>
  <si>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</si>
  <si>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</si>
  <si>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</si>
  <si>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</si>
  <si>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</si>
  <si>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</si>
  <si>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</si>
  <si>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</si>
  <si>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</si>
  <si>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</si>
  <si>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</si>
  <si>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</si>
  <si>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</si>
  <si>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</si>
  <si>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</si>
  <si>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</si>
  <si>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</si>
  <si>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</si>
  <si>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</si>
  <si>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</si>
  <si>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</si>
  <si>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</si>
  <si>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</si>
  <si>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</si>
  <si>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</si>
  <si>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</si>
  <si>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</si>
  <si>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</si>
  <si>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</si>
  <si>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</si>
  <si>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</si>
  <si>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</si>
  <si>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</si>
  <si>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</si>
  <si>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</si>
  <si>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</si>
  <si>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</si>
  <si>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</si>
  <si>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</si>
  <si>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</si>
  <si>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</si>
  <si>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</si>
  <si>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</si>
  <si>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</si>
  <si>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</si>
  <si>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</si>
  <si>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</si>
  <si>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</si>
  <si>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</si>
  <si>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</si>
  <si>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</si>
  <si>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</si>
  <si>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</si>
  <si>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</si>
  <si>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</si>
  <si>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</si>
  <si>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</si>
  <si>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</si>
  <si>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</si>
  <si>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</si>
  <si>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</si>
  <si>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</si>
  <si>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</si>
  <si>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</si>
  <si>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</si>
  <si>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</si>
  <si>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</si>
  <si>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</si>
  <si>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</si>
  <si>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</si>
  <si>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</si>
  <si>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</si>
  <si>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</si>
  <si>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</si>
  <si>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</si>
  <si>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</si>
  <si>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</si>
  <si>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</si>
  <si>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</si>
  <si>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</si>
  <si>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</si>
  <si>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</si>
  <si>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</si>
  <si>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</si>
  <si>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</si>
  <si>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</si>
  <si>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</si>
  <si>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</si>
  <si>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</si>
  <si>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</si>
  <si>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</si>
  <si>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</si>
  <si>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</si>
  <si>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</si>
  <si>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</si>
  <si>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</si>
  <si>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</si>
  <si>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</si>
  <si>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</si>
  <si>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</si>
  <si>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</si>
  <si>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</si>
  <si>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</si>
  <si>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</si>
  <si>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</si>
  <si>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</si>
  <si>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</si>
  <si>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</si>
  <si>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</si>
  <si>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</si>
  <si>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</si>
  <si>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</si>
  <si>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</si>
  <si>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</si>
  <si>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</si>
  <si>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</si>
  <si>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</si>
  <si>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</si>
  <si>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</si>
  <si>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</si>
  <si>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</si>
  <si>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</si>
  <si>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</si>
  <si>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</si>
  <si>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</si>
  <si>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</si>
  <si>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</si>
  <si>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</si>
  <si>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</si>
  <si>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</si>
  <si>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</si>
  <si>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</si>
  <si>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</si>
  <si>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</si>
  <si>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</si>
  <si>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</si>
  <si>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</si>
  <si>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</si>
  <si>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</si>
  <si>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</si>
  <si>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</si>
  <si>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</si>
  <si>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</si>
  <si>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</si>
  <si>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</si>
  <si>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</si>
  <si>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</si>
  <si>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</si>
  <si>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</si>
  <si>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</si>
  <si>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</si>
  <si>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</si>
  <si>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</si>
  <si>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</si>
  <si>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</si>
  <si>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</si>
  <si>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</si>
  <si>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</si>
  <si>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</si>
  <si>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</si>
  <si>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</si>
  <si>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</si>
  <si>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</si>
  <si>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</si>
  <si>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</si>
  <si>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</si>
  <si>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</si>
  <si>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</si>
  <si>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</si>
  <si>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</si>
  <si>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</si>
  <si>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</si>
  <si>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</si>
  <si>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</si>
  <si>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</si>
  <si>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</si>
  <si>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</si>
  <si>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</si>
  <si>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</si>
  <si>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</si>
  <si>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</si>
  <si>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</si>
  <si>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</si>
  <si>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</si>
  <si>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</si>
  <si>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</si>
  <si>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</si>
  <si>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</si>
  <si>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</si>
  <si>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</si>
  <si>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</si>
  <si>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</si>
  <si>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</si>
  <si>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</si>
  <si>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</si>
  <si>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</si>
  <si>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</si>
  <si>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</si>
  <si>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</si>
  <si>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</si>
  <si>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</si>
  <si>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</si>
  <si>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</si>
  <si>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</si>
  <si>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</si>
  <si>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</si>
  <si>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</si>
  <si>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</si>
  <si>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</si>
  <si>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</si>
  <si>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</si>
  <si>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</si>
  <si>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</si>
  <si>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</si>
  <si>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</si>
  <si>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</si>
  <si>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</si>
  <si>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</si>
  <si>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</si>
  <si>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</si>
  <si>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</si>
  <si>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</si>
  <si>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</si>
  <si>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</si>
  <si>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</si>
  <si>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</si>
  <si>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</si>
  <si>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</si>
  <si>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</si>
  <si>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</si>
  <si>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</si>
  <si>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</si>
  <si>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</si>
  <si>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</si>
  <si>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</si>
  <si>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</si>
  <si>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</si>
  <si>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</si>
  <si>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</si>
  <si>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</si>
  <si>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</si>
  <si>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</si>
  <si>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</si>
  <si>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</si>
  <si>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</si>
  <si>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</si>
  <si>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</si>
  <si>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</si>
  <si>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</si>
  <si>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</si>
  <si>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</si>
  <si>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</si>
  <si>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</si>
  <si>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</si>
  <si>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</si>
  <si>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</si>
  <si>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</si>
  <si>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</si>
  <si>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</si>
  <si>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</si>
  <si>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</si>
  <si>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</si>
  <si>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</si>
  <si>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</si>
  <si>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</si>
  <si>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</si>
  <si>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</si>
  <si>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</si>
  <si>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</si>
  <si>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</si>
  <si>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</si>
  <si>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</si>
  <si>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</si>
  <si>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</si>
  <si>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</si>
  <si>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</si>
  <si>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</si>
  <si>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</si>
  <si>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</si>
  <si>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</si>
  <si>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</si>
  <si>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</si>
  <si>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</si>
  <si>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</si>
  <si>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</si>
  <si>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</si>
  <si>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</si>
  <si>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</si>
  <si>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</si>
  <si>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</si>
  <si>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</si>
  <si>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</si>
  <si>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</si>
  <si>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</si>
  <si>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</si>
  <si>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</si>
  <si>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</si>
  <si>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</si>
  <si>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</si>
  <si>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</si>
  <si>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</si>
  <si>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</si>
  <si>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</si>
  <si>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</si>
  <si>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</si>
  <si>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</si>
  <si>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</si>
  <si>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</si>
  <si>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</si>
  <si>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</si>
  <si>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</si>
  <si>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</si>
  <si>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</si>
  <si>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</si>
  <si>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</si>
  <si>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</si>
  <si>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</si>
  <si>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</si>
  <si>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</si>
  <si>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</si>
  <si>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</si>
  <si>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</si>
  <si>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</si>
  <si>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</si>
  <si>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</si>
  <si>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</si>
  <si>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</si>
  <si>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</si>
  <si>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</si>
  <si>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</si>
  <si>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</si>
  <si>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</si>
  <si>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</si>
  <si>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</si>
  <si>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</si>
  <si>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</si>
  <si>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</si>
  <si>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</si>
  <si>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</si>
  <si>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</si>
  <si>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</si>
  <si>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</si>
  <si>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</si>
  <si>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</si>
  <si>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</si>
  <si>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</si>
  <si>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</si>
  <si>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</si>
  <si>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</si>
  <si>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</si>
  <si>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</si>
  <si>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</si>
  <si>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</si>
  <si>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</si>
  <si>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</si>
  <si>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</si>
  <si>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</si>
  <si>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</si>
  <si>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</si>
  <si>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</si>
  <si>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</si>
  <si>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</si>
  <si>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</si>
  <si>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</si>
  <si>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</si>
  <si>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</si>
  <si>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</si>
  <si>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</si>
  <si>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</si>
  <si>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</si>
  <si>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</si>
  <si>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</si>
  <si>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</si>
  <si>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</si>
  <si>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</si>
  <si>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</si>
  <si>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</si>
  <si>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</si>
  <si>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</si>
  <si>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</si>
  <si>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</si>
  <si>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</si>
  <si>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</si>
  <si>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</si>
  <si>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</si>
  <si>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</si>
  <si>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</si>
  <si>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</si>
  <si>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</si>
  <si>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</si>
  <si>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</si>
  <si>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</si>
  <si>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</si>
  <si>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</si>
  <si>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</si>
  <si>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</si>
  <si>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</si>
  <si>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</si>
  <si>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</si>
  <si>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</si>
  <si>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</si>
  <si>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</si>
  <si>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</si>
  <si>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</si>
  <si>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</si>
  <si>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</si>
  <si>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</si>
  <si>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</si>
  <si>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</si>
  <si>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</si>
  <si>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</si>
  <si>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</si>
  <si>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</si>
  <si>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</si>
  <si>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</si>
  <si>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</si>
  <si>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</si>
  <si>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</si>
  <si>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</si>
  <si>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</si>
  <si>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</si>
  <si>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</si>
  <si>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</si>
  <si>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</si>
  <si>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</si>
  <si>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</si>
  <si>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</si>
  <si>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</si>
  <si>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</si>
  <si>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</si>
  <si>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</si>
  <si>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</si>
  <si>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</si>
  <si>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</si>
  <si>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</si>
  <si>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</si>
  <si>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</si>
  <si>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</si>
  <si>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</si>
  <si>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</si>
  <si>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</si>
  <si>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</si>
  <si>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</si>
  <si>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</si>
  <si>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</si>
  <si>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</si>
  <si>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</si>
  <si>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</si>
  <si>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</si>
  <si>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</si>
  <si>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</si>
  <si>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</si>
  <si>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</si>
  <si>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</si>
  <si>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</si>
  <si>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</si>
  <si>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</si>
  <si>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</si>
  <si>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</si>
  <si>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</si>
  <si>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</si>
  <si>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</si>
  <si>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</si>
  <si>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</si>
  <si>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</si>
  <si>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</si>
  <si>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</si>
  <si>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</si>
  <si>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</si>
  <si>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</si>
  <si>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</si>
  <si>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</si>
  <si>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</si>
  <si>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</si>
  <si>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</si>
  <si>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</si>
  <si>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</si>
  <si>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</si>
  <si>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</si>
  <si>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</si>
  <si>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</si>
  <si>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</si>
  <si>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</si>
  <si>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</si>
  <si>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</si>
  <si>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</si>
  <si>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</si>
  <si>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</si>
  <si>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</si>
  <si>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</si>
  <si>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</si>
  <si>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</si>
  <si>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</si>
  <si>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</si>
  <si>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</si>
  <si>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</si>
  <si>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</si>
  <si>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</si>
  <si>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</si>
  <si>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</si>
  <si>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</si>
  <si>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</si>
  <si>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</si>
  <si>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</si>
  <si>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</si>
  <si>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</si>
  <si>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</si>
  <si>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</si>
  <si>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</si>
  <si>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</si>
  <si>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</si>
  <si>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</si>
  <si>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</si>
  <si>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</si>
  <si>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</si>
  <si>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</si>
  <si>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</si>
  <si>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</si>
  <si>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</si>
  <si>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</si>
  <si>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</si>
  <si>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</si>
  <si>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</si>
  <si>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</si>
  <si>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</si>
  <si>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</si>
  <si>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</si>
  <si>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</si>
  <si>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</si>
  <si>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</si>
  <si>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</si>
  <si>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</si>
  <si>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</si>
  <si>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</si>
  <si>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</si>
  <si>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</si>
  <si>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</si>
  <si>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</si>
  <si>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</si>
  <si>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</si>
  <si>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</si>
  <si>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</si>
  <si>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</si>
  <si>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</si>
  <si>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</si>
  <si>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</si>
  <si>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</si>
  <si>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</si>
  <si>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</si>
  <si>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</si>
  <si>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</si>
  <si>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</si>
  <si>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</si>
  <si>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</si>
  <si>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</si>
  <si>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</si>
  <si>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</si>
  <si>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</si>
  <si>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</si>
  <si>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</si>
  <si>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</si>
  <si>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</si>
  <si>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</si>
  <si>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</si>
  <si>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</si>
  <si>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</si>
  <si>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</si>
  <si>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</si>
  <si>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</si>
  <si>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</si>
  <si>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</si>
  <si>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</si>
  <si>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</si>
  <si>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</si>
  <si>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</si>
  <si>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</si>
  <si>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</si>
  <si>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</si>
  <si>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</si>
  <si>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</si>
  <si>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</si>
  <si>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</si>
  <si>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</si>
  <si>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</si>
  <si>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</si>
  <si>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</si>
  <si>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</si>
  <si>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</si>
  <si>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</si>
  <si>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</si>
  <si>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</si>
  <si>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</si>
  <si>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</si>
  <si>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</si>
  <si>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</si>
  <si>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</si>
  <si>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</si>
  <si>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</si>
  <si>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</si>
  <si>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</si>
  <si>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</si>
  <si>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</si>
  <si>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</si>
  <si>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</si>
  <si>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</si>
  <si>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</si>
  <si>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</si>
  <si>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</si>
  <si>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</si>
  <si>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</si>
  <si>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</si>
  <si>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</si>
  <si>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</si>
  <si>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</si>
  <si>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</si>
  <si>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</si>
  <si>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</si>
  <si>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</si>
  <si>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</si>
  <si>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</si>
  <si>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</si>
  <si>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</si>
  <si>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</si>
  <si>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</si>
  <si>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</si>
  <si>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</si>
  <si>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</si>
  <si>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</si>
  <si>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</si>
  <si>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</si>
  <si>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</si>
  <si>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</si>
  <si>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</si>
  <si>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</si>
  <si>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</si>
  <si>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</si>
  <si>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</si>
  <si>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</si>
  <si>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</si>
  <si>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</si>
  <si>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</si>
  <si>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</si>
  <si>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</si>
  <si>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</si>
  <si>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</si>
  <si>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</si>
  <si>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</si>
  <si>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</si>
  <si>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</si>
  <si>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</si>
  <si>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</si>
  <si>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</si>
  <si>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</si>
  <si>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</si>
  <si>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</si>
  <si>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</si>
  <si>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</si>
  <si>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</si>
  <si>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</si>
  <si>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</si>
  <si>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</si>
  <si>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</si>
  <si>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</si>
  <si>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</si>
  <si>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</si>
  <si>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</si>
  <si>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</si>
  <si>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</si>
  <si>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</si>
  <si>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</si>
  <si>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</si>
  <si>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</si>
  <si>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</si>
  <si>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</si>
  <si>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</si>
  <si>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</si>
  <si>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</si>
  <si>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</si>
  <si>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</si>
  <si>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</si>
  <si>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</si>
  <si>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</si>
  <si>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</si>
  <si>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</si>
  <si>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</si>
  <si>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</si>
  <si>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</si>
  <si>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</si>
  <si>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</si>
  <si>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</si>
  <si>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</si>
  <si>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</si>
  <si>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</si>
  <si>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</si>
  <si>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</si>
  <si>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</si>
  <si>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</si>
  <si>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</si>
  <si>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</si>
  <si>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</si>
  <si>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</si>
  <si>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</si>
  <si>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</si>
  <si>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</si>
  <si>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</si>
  <si>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</si>
  <si>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</si>
  <si>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</si>
  <si>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</si>
  <si>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</si>
  <si>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</si>
  <si>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</si>
  <si>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</si>
  <si>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</si>
  <si>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</si>
  <si>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</si>
  <si>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</si>
  <si>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</si>
  <si>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</si>
  <si>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</si>
  <si>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</si>
  <si>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</si>
  <si>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</si>
  <si>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</si>
  <si>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</si>
  <si>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</si>
  <si>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</si>
  <si>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</si>
  <si>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</si>
  <si>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</si>
  <si>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</si>
  <si>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</si>
  <si>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</si>
  <si>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</si>
  <si>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</si>
  <si>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</si>
  <si>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</si>
  <si>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</si>
  <si>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</si>
  <si>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</si>
  <si>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</si>
  <si>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</si>
  <si>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</si>
  <si>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</si>
  <si>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</si>
  <si>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</si>
  <si>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</si>
  <si>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</si>
  <si>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</si>
  <si>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</si>
  <si>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</si>
  <si>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</si>
  <si>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</si>
  <si>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</si>
  <si>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</si>
  <si>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</si>
  <si>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</si>
  <si>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</si>
  <si>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</si>
  <si>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</si>
  <si>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</si>
  <si>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</si>
  <si>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</si>
  <si>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</si>
  <si>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</si>
  <si>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</si>
  <si>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</si>
  <si>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</si>
  <si>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</si>
  <si>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</si>
  <si>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</si>
  <si>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</si>
  <si>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</si>
  <si>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</si>
  <si>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</si>
  <si>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</si>
  <si>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</si>
  <si>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</si>
  <si>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</si>
  <si>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</si>
  <si>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</si>
  <si>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</si>
  <si>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</si>
  <si>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</si>
  <si>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</si>
  <si>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</si>
  <si>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</si>
  <si>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</si>
  <si>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</si>
  <si>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</si>
  <si>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</si>
  <si>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</si>
  <si>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</si>
  <si>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</si>
  <si>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</si>
  <si>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</si>
  <si>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</si>
  <si>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</si>
  <si>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</si>
  <si>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</si>
  <si>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</si>
  <si>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</si>
  <si>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</si>
  <si>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</si>
  <si>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</si>
  <si>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</si>
  <si>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</si>
  <si>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</si>
  <si>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</si>
  <si>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</si>
  <si>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</si>
  <si>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</si>
  <si>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</si>
  <si>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</si>
  <si>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</si>
  <si>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</si>
  <si>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</si>
  <si>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</si>
  <si>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</si>
  <si>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</si>
  <si>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</si>
  <si>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</si>
  <si>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</si>
  <si>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</si>
  <si>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</si>
  <si>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</si>
  <si>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</si>
  <si>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</si>
  <si>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</si>
  <si>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</si>
  <si>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</si>
  <si>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</si>
  <si>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</si>
  <si>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</si>
  <si>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</si>
  <si>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</si>
  <si>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</si>
  <si>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</si>
  <si>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</si>
  <si>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</si>
  <si>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</si>
  <si>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</si>
  <si>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</si>
  <si>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</si>
  <si>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</si>
  <si>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</si>
  <si>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</si>
  <si>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</si>
  <si>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</si>
  <si>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</si>
  <si>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</si>
  <si>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</si>
  <si>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</si>
  <si>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</si>
  <si>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</si>
  <si>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</si>
  <si>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</si>
  <si>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</si>
  <si>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</si>
  <si>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</si>
  <si>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</si>
  <si>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</si>
  <si>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</si>
  <si>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</si>
  <si>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</si>
  <si>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</si>
  <si>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</si>
  <si>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</si>
  <si>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</si>
  <si>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</si>
  <si>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</si>
  <si>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</si>
  <si>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</si>
  <si>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</si>
  <si>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</si>
  <si>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</si>
  <si>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</si>
  <si>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</si>
  <si>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</si>
  <si>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</si>
  <si>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</si>
  <si>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</si>
  <si>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</si>
  <si>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</si>
  <si>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</si>
  <si>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</si>
  <si>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</si>
  <si>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</si>
  <si>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</si>
  <si>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</si>
  <si>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</si>
  <si>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</si>
  <si>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</si>
  <si>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</si>
  <si>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</si>
  <si>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</si>
  <si>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</si>
  <si>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</si>
  <si>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</si>
  <si>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</si>
  <si>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</si>
  <si>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</si>
  <si>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</si>
  <si>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</si>
  <si>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</si>
  <si>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</si>
  <si>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</si>
  <si>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</si>
  <si>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</si>
  <si>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</si>
  <si>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</si>
  <si>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</si>
  <si>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</si>
  <si>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</si>
  <si>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</si>
  <si>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</si>
  <si>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</si>
  <si>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</si>
  <si>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</si>
  <si>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</si>
  <si>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</si>
  <si>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</si>
  <si>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</si>
  <si>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</si>
  <si>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</si>
  <si>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</si>
  <si>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</si>
  <si>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</si>
  <si>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</si>
  <si>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</si>
  <si>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</si>
  <si>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</si>
  <si>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</si>
  <si>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</si>
  <si>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</si>
  <si>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</si>
  <si>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</si>
  <si>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</si>
  <si>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</si>
  <si>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</si>
  <si>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</si>
  <si>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</si>
  <si>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</si>
  <si>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</si>
  <si>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</si>
  <si>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</si>
  <si>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</si>
  <si>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</si>
  <si>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</si>
  <si>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</si>
  <si>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</si>
  <si>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</si>
  <si>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</si>
  <si>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</si>
  <si>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</si>
  <si>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</si>
  <si>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</si>
  <si>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</si>
  <si>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</si>
  <si>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</si>
  <si>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</si>
  <si>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</si>
  <si>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</si>
  <si>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</si>
  <si>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</si>
  <si>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</si>
  <si>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</si>
  <si>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</si>
  <si>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</si>
  <si>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</si>
  <si>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</si>
  <si>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</si>
  <si>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</si>
  <si>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</si>
  <si>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</si>
  <si>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</si>
  <si>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</si>
  <si>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</si>
  <si>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</si>
  <si>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</si>
  <si>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</si>
  <si>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</si>
  <si>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</si>
  <si>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</si>
  <si>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</si>
  <si>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</si>
  <si>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</si>
  <si>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</si>
  <si>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</si>
  <si>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</si>
  <si>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</si>
  <si>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</si>
  <si>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</si>
  <si>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</si>
  <si>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</si>
  <si>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</si>
  <si>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</si>
  <si>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</si>
  <si>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</si>
  <si>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</si>
  <si>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</si>
  <si>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</si>
  <si>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</si>
  <si>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</si>
  <si>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</si>
  <si>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</si>
  <si>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</si>
  <si>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</si>
  <si>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</si>
  <si>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</si>
  <si>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</si>
  <si>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</si>
  <si>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</si>
  <si>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</si>
  <si>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</si>
  <si>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</si>
  <si>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</si>
  <si>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</si>
  <si>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</si>
  <si>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</si>
  <si>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</si>
  <si>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</si>
  <si>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</si>
  <si>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</si>
  <si>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</si>
  <si>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</si>
  <si>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</si>
  <si>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</si>
  <si>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</si>
  <si>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</si>
  <si>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</si>
  <si>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</si>
  <si>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</si>
  <si>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</si>
  <si>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</si>
  <si>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</si>
  <si>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</si>
  <si>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</si>
  <si>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</si>
  <si>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</si>
  <si>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</si>
  <si>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</si>
  <si>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</si>
  <si>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</si>
  <si>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</si>
  <si>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</si>
  <si>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</si>
  <si>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</si>
  <si>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</si>
  <si>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</si>
  <si>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</si>
  <si>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</si>
  <si>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</si>
  <si>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</si>
  <si>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</si>
  <si>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</si>
  <si>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</si>
  <si>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</si>
  <si>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</si>
  <si>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</si>
  <si>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</si>
  <si>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</si>
  <si>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</si>
  <si>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</si>
  <si>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</si>
  <si>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</si>
  <si>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</si>
  <si>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</si>
  <si>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</si>
  <si>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</si>
  <si>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</si>
  <si>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</si>
  <si>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</si>
  <si>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</si>
  <si>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</si>
  <si>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</si>
  <si>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</si>
  <si>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</si>
  <si>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</si>
  <si>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</si>
  <si>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</si>
  <si>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</si>
  <si>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</si>
  <si>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</si>
  <si>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</si>
  <si>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</si>
  <si>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</si>
  <si>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</si>
  <si>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</si>
  <si>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</si>
  <si>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</si>
  <si>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</si>
  <si>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</si>
  <si>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</si>
  <si>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</si>
  <si>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</si>
  <si>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</si>
  <si>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</si>
  <si>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</si>
  <si>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</si>
  <si>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</si>
  <si>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</si>
  <si>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</si>
  <si>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</si>
  <si>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</si>
  <si>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</si>
  <si>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</si>
  <si>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</si>
  <si>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</si>
  <si>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</si>
  <si>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</si>
  <si>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</si>
  <si>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</si>
  <si>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</si>
  <si>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</si>
  <si>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</si>
  <si>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</si>
  <si>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</si>
  <si>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</si>
  <si>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</si>
  <si>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</si>
  <si>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</si>
  <si>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</si>
  <si>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</si>
  <si>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</si>
  <si>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</si>
  <si>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</si>
  <si>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</si>
  <si>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</si>
  <si>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</si>
  <si>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</si>
  <si>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</si>
  <si>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</si>
  <si>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</si>
  <si>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</si>
  <si>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</si>
  <si>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</si>
  <si>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</si>
  <si>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</si>
  <si>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</si>
  <si>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</si>
  <si>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</si>
  <si>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</si>
  <si>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</si>
  <si>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</si>
  <si>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</si>
  <si>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</si>
  <si>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</si>
  <si>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</si>
  <si>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</si>
  <si>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</si>
  <si>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</si>
  <si>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</si>
  <si>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</si>
  <si>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</si>
  <si>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</si>
  <si>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</si>
  <si>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</si>
  <si>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</si>
  <si>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</si>
  <si>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</si>
  <si>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</si>
  <si>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</si>
  <si>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</si>
  <si>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</si>
  <si>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</si>
  <si>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</si>
  <si>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</si>
  <si>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</si>
  <si>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</si>
  <si>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</si>
  <si>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</si>
  <si>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</si>
  <si>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</si>
  <si>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</si>
  <si>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</si>
  <si>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</si>
  <si>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</si>
  <si>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</si>
  <si>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</si>
  <si>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</si>
  <si>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</si>
  <si>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</si>
  <si>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</si>
  <si>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</si>
  <si>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</si>
  <si>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</si>
  <si>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</si>
  <si>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</si>
  <si>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</si>
  <si>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</si>
  <si>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</si>
  <si>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</si>
  <si>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</si>
  <si>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</si>
  <si>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</si>
  <si>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</si>
  <si>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</si>
  <si>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</si>
  <si>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</si>
  <si>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</si>
  <si>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</si>
  <si>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</si>
  <si>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</si>
  <si>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</si>
  <si>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</si>
  <si>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</si>
  <si>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</si>
  <si>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</si>
  <si>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</si>
  <si>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</si>
  <si>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</si>
  <si>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</si>
  <si>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</si>
  <si>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</si>
  <si>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</si>
  <si>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</si>
  <si>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</si>
  <si>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</si>
  <si>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</si>
  <si>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</si>
  <si>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</si>
  <si>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</si>
  <si>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</si>
  <si>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</si>
  <si>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</si>
  <si>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</si>
  <si>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</si>
  <si>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</si>
  <si>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</si>
  <si>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</si>
  <si>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</si>
  <si>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</si>
  <si>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</si>
  <si>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</si>
  <si>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</si>
  <si>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</si>
  <si>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</si>
  <si>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</si>
  <si>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</si>
  <si>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</si>
  <si>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</si>
  <si>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</si>
  <si>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</si>
  <si>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</si>
  <si>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</si>
  <si>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</si>
  <si>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</si>
  <si>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</si>
  <si>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</si>
  <si>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</si>
  <si>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</si>
  <si>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</si>
  <si>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</si>
  <si>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</si>
  <si>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</si>
  <si>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</si>
  <si>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</si>
  <si>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</si>
  <si>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</si>
  <si>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</si>
  <si>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</si>
  <si>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</si>
  <si>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</si>
  <si>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</si>
  <si>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</si>
  <si>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</si>
  <si>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</si>
  <si>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</si>
  <si>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</si>
  <si>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</si>
  <si>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</si>
  <si>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</si>
  <si>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</si>
  <si>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</si>
  <si>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</si>
  <si>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</si>
  <si>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</si>
  <si>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</si>
  <si>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</si>
  <si>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</si>
  <si>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</si>
  <si>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</si>
  <si>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</si>
  <si>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</si>
  <si>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</si>
  <si>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</si>
  <si>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</si>
  <si>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</si>
  <si>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</si>
  <si>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</si>
  <si>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</si>
  <si>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</si>
  <si>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</si>
  <si>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</si>
  <si>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</si>
  <si>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</si>
  <si>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</si>
  <si>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</si>
  <si>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</si>
  <si>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</si>
  <si>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</si>
  <si>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</si>
  <si>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</si>
  <si>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</si>
  <si>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</si>
  <si>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</si>
  <si>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</si>
  <si>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</si>
  <si>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</si>
  <si>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</si>
  <si>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</si>
  <si>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</si>
  <si>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</si>
  <si>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</si>
  <si>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</si>
  <si>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</si>
  <si>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</si>
  <si>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</si>
  <si>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</si>
  <si>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</si>
  <si>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</si>
  <si>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</si>
  <si>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</si>
  <si>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</si>
  <si>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</si>
  <si>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</si>
  <si>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</si>
  <si>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</si>
  <si>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</si>
  <si>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</si>
  <si>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</si>
  <si>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</si>
  <si>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</si>
  <si>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</si>
  <si>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</si>
  <si>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</si>
  <si>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</si>
  <si>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</si>
  <si>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</si>
  <si>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</si>
  <si>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</si>
  <si>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</si>
  <si>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</si>
  <si>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</si>
  <si>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</si>
  <si>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</si>
  <si>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</si>
  <si>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</si>
  <si>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</si>
  <si>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</si>
  <si>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</si>
  <si>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</si>
  <si>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</si>
  <si>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</si>
  <si>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</si>
  <si>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</si>
  <si>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</si>
  <si>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</si>
  <si>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</si>
  <si>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</si>
  <si>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</si>
  <si>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</si>
  <si>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</si>
  <si>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</si>
  <si>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</si>
  <si>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</si>
  <si>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</si>
  <si>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</si>
  <si>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</si>
  <si>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</si>
  <si>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</si>
  <si>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</si>
  <si>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</si>
  <si>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</si>
  <si>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</si>
  <si>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</si>
  <si>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</si>
  <si>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</si>
  <si>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</si>
  <si>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</si>
  <si>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</si>
  <si>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</si>
  <si>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</si>
  <si>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</si>
  <si>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</si>
  <si>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</si>
  <si>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</si>
  <si>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</si>
  <si>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</si>
  <si>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</si>
  <si>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</si>
  <si>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</si>
  <si>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</si>
  <si>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</si>
  <si>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</si>
  <si>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</si>
  <si>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</si>
  <si>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</si>
  <si>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</si>
  <si>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</si>
  <si>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</si>
  <si>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</si>
  <si>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</si>
  <si>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</si>
  <si>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</si>
  <si>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</si>
  <si>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</si>
  <si>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</si>
  <si>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</si>
  <si>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</si>
  <si>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</si>
  <si>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</si>
  <si>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</si>
  <si>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</si>
  <si>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</si>
  <si>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</si>
  <si>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</si>
  <si>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</si>
  <si>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</si>
  <si>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</si>
  <si>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</si>
  <si>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</si>
  <si>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</si>
  <si>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</si>
  <si>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</si>
  <si>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</si>
  <si>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</si>
  <si>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</si>
  <si>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</si>
  <si>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</si>
  <si>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</si>
  <si>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</si>
  <si>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</si>
  <si>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</si>
  <si>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</si>
  <si>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</si>
  <si>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</si>
  <si>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</si>
  <si>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</si>
  <si>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</si>
  <si>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</si>
  <si>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</si>
  <si>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</si>
  <si>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</si>
  <si>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</si>
  <si>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</si>
  <si>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</si>
  <si>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</si>
  <si>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</si>
  <si>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</si>
  <si>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</si>
  <si>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</si>
  <si>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</si>
  <si>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</si>
  <si>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</si>
  <si>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</si>
  <si>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</si>
  <si>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</si>
  <si>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</si>
  <si>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</si>
  <si>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</si>
  <si>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</si>
  <si>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</si>
  <si>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</si>
  <si>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</si>
  <si>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</si>
  <si>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</si>
  <si>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</si>
  <si>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</si>
  <si>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</si>
  <si>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</si>
  <si>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</si>
  <si>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</si>
  <si>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</si>
  <si>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</si>
  <si>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</si>
  <si>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</si>
  <si>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</si>
  <si>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</si>
  <si>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</si>
  <si>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</si>
  <si>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</si>
  <si>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</si>
  <si>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</si>
  <si>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</si>
  <si>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</si>
  <si>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</si>
  <si>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</si>
  <si>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</si>
  <si>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</si>
  <si>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</si>
  <si>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</si>
  <si>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</si>
  <si>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</si>
  <si>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</si>
  <si>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</si>
  <si>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</si>
  <si>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</si>
  <si>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</si>
  <si>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</si>
  <si>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</si>
  <si>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</si>
  <si>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</si>
  <si>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</si>
  <si>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</si>
  <si>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</si>
  <si>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</si>
  <si>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</si>
  <si>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</si>
  <si>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</si>
  <si>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</si>
  <si>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</si>
  <si>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</si>
  <si>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</si>
  <si>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</si>
  <si>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</si>
  <si>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</si>
  <si>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</si>
  <si>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</si>
  <si>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</si>
  <si>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</si>
  <si>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</si>
  <si>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</si>
  <si>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</si>
  <si>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</si>
  <si>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</si>
  <si>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</si>
  <si>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</si>
  <si>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</si>
  <si>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</si>
  <si>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</si>
  <si>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</si>
  <si>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</si>
  <si>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</si>
  <si>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</si>
  <si>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</si>
  <si>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</si>
  <si>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</si>
  <si>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</si>
  <si>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</si>
  <si>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</si>
  <si>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</si>
  <si>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</si>
  <si>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</si>
  <si>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</si>
  <si>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</si>
  <si>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</si>
  <si>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</si>
  <si>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</si>
  <si>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</si>
  <si>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</si>
  <si>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</si>
  <si>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</si>
  <si>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</si>
  <si>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</si>
  <si>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</si>
  <si>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</si>
  <si>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</si>
  <si>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</si>
  <si>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</si>
  <si>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</si>
  <si>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</si>
  <si>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</si>
  <si>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</si>
  <si>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</si>
  <si>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</si>
  <si>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</si>
  <si>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</si>
  <si>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</si>
  <si>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</si>
  <si>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</si>
  <si>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</si>
  <si>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</si>
  <si>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</si>
  <si>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</si>
  <si>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</si>
  <si>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</si>
  <si>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</si>
  <si>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</si>
  <si>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</si>
  <si>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</si>
  <si>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</si>
  <si>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</si>
  <si>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</si>
  <si>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</si>
  <si>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</si>
  <si>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</si>
  <si>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</si>
  <si>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</si>
  <si>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</si>
  <si>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</si>
  <si>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</si>
  <si>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</si>
  <si>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</si>
  <si>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</si>
  <si>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</si>
  <si>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</si>
  <si>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</si>
  <si>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</si>
  <si>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</si>
  <si>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</si>
  <si>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</si>
  <si>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</si>
  <si>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</si>
  <si>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</si>
  <si>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</si>
  <si>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</si>
  <si>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</si>
  <si>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</si>
  <si>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</si>
  <si>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</si>
  <si>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</si>
  <si>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</si>
  <si>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</si>
  <si>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</si>
  <si>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</si>
  <si>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</si>
  <si>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</si>
  <si>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</si>
  <si>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</si>
  <si>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</si>
  <si>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</si>
  <si>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</si>
  <si>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</si>
  <si>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</si>
  <si>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</si>
  <si>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</si>
  <si>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</si>
  <si>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</si>
  <si>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</si>
  <si>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</si>
  <si>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</si>
  <si>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</si>
  <si>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</si>
  <si>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</si>
  <si>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</si>
  <si>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</si>
  <si>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</si>
  <si>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</si>
  <si>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</si>
  <si>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</si>
  <si>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</si>
  <si>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</si>
  <si>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</si>
  <si>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</si>
  <si>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</si>
  <si>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</si>
  <si>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</si>
  <si>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</si>
  <si>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</si>
  <si>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</si>
  <si>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</si>
  <si>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</si>
  <si>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</si>
  <si>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</si>
  <si>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</si>
  <si>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</si>
  <si>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</si>
  <si>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</si>
  <si>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</si>
  <si>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</si>
  <si>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</si>
  <si>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</si>
  <si>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</si>
  <si>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</si>
  <si>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</si>
  <si>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</si>
  <si>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</si>
  <si>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</si>
  <si>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</si>
  <si>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</si>
  <si>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</si>
  <si>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</si>
  <si>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</si>
  <si>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</si>
  <si>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</si>
  <si>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</si>
  <si>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</si>
  <si>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</si>
  <si>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</si>
  <si>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</si>
  <si>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</si>
  <si>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</si>
  <si>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</si>
  <si>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</si>
  <si>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</si>
  <si>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</si>
  <si>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</si>
  <si>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</si>
  <si>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</si>
  <si>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</si>
  <si>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</si>
  <si>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</si>
  <si>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</si>
  <si>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</si>
  <si>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</si>
  <si>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</si>
  <si>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</si>
  <si>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</si>
  <si>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</si>
  <si>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</si>
  <si>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</si>
  <si>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</si>
  <si>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</si>
  <si>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</si>
  <si>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</si>
  <si>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</si>
  <si>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</si>
  <si>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</si>
  <si>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</si>
  <si>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</si>
  <si>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</si>
  <si>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</si>
  <si>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</si>
  <si>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</si>
  <si>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</si>
  <si>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</si>
  <si>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</si>
  <si>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</si>
  <si>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</si>
  <si>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</si>
  <si>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</si>
  <si>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</si>
  <si>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</si>
  <si>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</si>
  <si>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</si>
  <si>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</si>
  <si>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</si>
  <si>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</si>
  <si>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</si>
  <si>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</si>
  <si>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</si>
  <si>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</si>
  <si>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</si>
  <si>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</si>
  <si>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</si>
  <si>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</si>
  <si>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</si>
  <si>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</si>
  <si>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</si>
  <si>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</si>
  <si>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</si>
  <si>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</si>
  <si>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</si>
  <si>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</si>
  <si>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</si>
  <si>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</si>
  <si>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</si>
  <si>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</si>
  <si>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</si>
  <si>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</si>
  <si>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</si>
  <si>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</si>
  <si>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</si>
  <si>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</si>
  <si>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</si>
  <si>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</si>
  <si>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</si>
  <si>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</si>
  <si>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</si>
  <si>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</si>
  <si>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</si>
  <si>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</si>
  <si>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</si>
  <si>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</si>
  <si>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</si>
  <si>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</si>
  <si>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</si>
  <si>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</si>
  <si>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</si>
  <si>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</si>
  <si>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</si>
  <si>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</si>
  <si>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</si>
  <si>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</si>
  <si>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</si>
  <si>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</si>
  <si>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</si>
  <si>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</si>
  <si>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</si>
  <si>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</si>
  <si>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</si>
  <si>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</si>
  <si>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</si>
  <si>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</si>
  <si>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</si>
  <si>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</si>
  <si>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</si>
  <si>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</si>
  <si>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</si>
  <si>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</si>
  <si>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</si>
  <si>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</si>
  <si>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</si>
  <si>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</si>
  <si>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</si>
  <si>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</si>
  <si>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</si>
  <si>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</si>
  <si>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</si>
  <si>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</si>
  <si>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</si>
  <si>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</si>
  <si>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</si>
  <si>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</si>
  <si>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</si>
  <si>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</si>
  <si>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</si>
  <si>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</si>
  <si>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</si>
  <si>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</si>
  <si>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</si>
  <si>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</si>
  <si>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</si>
  <si>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</si>
  <si>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</si>
  <si>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</si>
  <si>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</si>
  <si>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</si>
  <si>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</si>
  <si>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</si>
  <si>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</si>
  <si>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</si>
  <si>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</si>
  <si>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</si>
  <si>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</si>
  <si>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</si>
  <si>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</si>
  <si>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</si>
  <si>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</si>
  <si>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</si>
  <si>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</si>
  <si>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</si>
  <si>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</si>
  <si>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</si>
  <si>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</si>
  <si>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</si>
  <si>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</si>
  <si>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</si>
  <si>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</si>
  <si>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</si>
  <si>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</si>
  <si>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</si>
  <si>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</si>
  <si>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</si>
  <si>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</si>
  <si>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</si>
  <si>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</si>
  <si>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</si>
  <si>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</si>
  <si>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</si>
  <si>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</si>
  <si>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</si>
  <si>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</si>
  <si>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</si>
  <si>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</si>
  <si>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</si>
  <si>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</si>
  <si>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</si>
  <si>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</si>
  <si>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</si>
  <si>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</si>
  <si>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</si>
  <si>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</si>
  <si>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</si>
  <si>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</si>
  <si>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</si>
  <si>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</si>
  <si>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</si>
  <si>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</si>
  <si>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</si>
  <si>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</si>
  <si>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</si>
  <si>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</si>
  <si>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</si>
  <si>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</si>
  <si>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</si>
  <si>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</si>
  <si>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</si>
  <si>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</si>
  <si>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</si>
  <si>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</si>
  <si>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</si>
  <si>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</si>
  <si>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</si>
  <si>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</si>
  <si>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</si>
  <si>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</si>
  <si>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</si>
  <si>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</si>
  <si>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</si>
  <si>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</si>
  <si>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</si>
  <si>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</si>
  <si>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</si>
  <si>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</si>
  <si>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</si>
  <si>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</si>
  <si>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</si>
  <si>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</si>
  <si>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</si>
  <si>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</si>
  <si>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</si>
  <si>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</si>
  <si>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</si>
  <si>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</si>
  <si>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</si>
  <si>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</si>
  <si>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</si>
  <si>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</si>
  <si>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</si>
  <si>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</si>
  <si>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</si>
  <si>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</si>
  <si>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</si>
  <si>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</si>
  <si>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</si>
  <si>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</si>
  <si>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</si>
  <si>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</si>
  <si>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</si>
  <si>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</si>
  <si>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</si>
  <si>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</si>
  <si>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</si>
  <si>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</si>
  <si>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</si>
  <si>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</si>
  <si>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</si>
  <si>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</si>
  <si>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</si>
  <si>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</si>
  <si>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</si>
  <si>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</si>
  <si>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</si>
  <si>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</si>
  <si>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</si>
  <si>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</si>
  <si>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</si>
  <si>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</si>
  <si>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</si>
  <si>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</si>
  <si>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</si>
  <si>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</si>
  <si>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</si>
  <si>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</si>
  <si>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</si>
  <si>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</si>
  <si>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</si>
  <si>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</si>
  <si>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</si>
  <si>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</si>
  <si>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</si>
  <si>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</si>
  <si>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</si>
  <si>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</si>
  <si>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</si>
  <si>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</si>
  <si>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</si>
  <si>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</si>
  <si>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</si>
  <si>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</si>
  <si>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</si>
  <si>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</si>
  <si>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</si>
  <si>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</si>
  <si>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</si>
  <si>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</si>
  <si>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</si>
  <si>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</si>
  <si>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</si>
  <si>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</si>
  <si>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</si>
  <si>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</si>
  <si>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</si>
  <si>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</si>
  <si>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</si>
  <si>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</si>
  <si>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</si>
  <si>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</si>
  <si>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</si>
  <si>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</si>
  <si>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</si>
  <si>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</si>
  <si>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</si>
  <si>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</si>
  <si>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</si>
  <si>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</si>
  <si>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</si>
  <si>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</si>
  <si>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</si>
  <si>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</si>
  <si>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</si>
  <si>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</si>
  <si>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</si>
  <si>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</si>
  <si>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</si>
  <si>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</si>
  <si>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</si>
  <si>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</si>
  <si>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</si>
  <si>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</si>
  <si>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</si>
  <si>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</si>
  <si>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</si>
  <si>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</si>
  <si>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</si>
  <si>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</si>
  <si>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</si>
  <si>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</si>
  <si>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</si>
  <si>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</si>
  <si>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</si>
  <si>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</si>
  <si>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</si>
  <si>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</si>
  <si>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</si>
  <si>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</si>
  <si>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</si>
  <si>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</si>
  <si>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</si>
  <si>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</si>
  <si>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</si>
  <si>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</si>
  <si>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</si>
  <si>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</si>
  <si>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</si>
  <si>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</si>
  <si>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</si>
  <si>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</si>
  <si>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</si>
  <si>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</si>
  <si>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</si>
  <si>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</si>
  <si>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</si>
  <si>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</si>
  <si>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</si>
  <si>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</si>
  <si>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</si>
  <si>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</si>
  <si>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</si>
  <si>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</si>
  <si>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</si>
  <si>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</si>
  <si>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</si>
  <si>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</si>
  <si>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</si>
  <si>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</si>
  <si>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</si>
  <si>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</si>
  <si>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</si>
  <si>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</si>
  <si>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</si>
  <si>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</si>
  <si>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</si>
  <si>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</si>
  <si>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</si>
  <si>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</si>
  <si>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</si>
  <si>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</si>
  <si>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</si>
  <si>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</si>
  <si>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</si>
  <si>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</si>
  <si>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</si>
  <si>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</si>
  <si>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</si>
  <si>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</si>
  <si>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</si>
  <si>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</si>
  <si>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</si>
  <si>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</si>
  <si>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</si>
  <si>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</si>
  <si>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</si>
  <si>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</si>
  <si>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</si>
  <si>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</si>
  <si>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</si>
  <si>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</si>
  <si>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</si>
  <si>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</si>
  <si>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</si>
  <si>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</si>
  <si>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</si>
  <si>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</si>
  <si>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</si>
  <si>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</si>
  <si>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</si>
  <si>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</si>
  <si>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</si>
  <si>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</si>
  <si>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</si>
  <si>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</si>
  <si>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</si>
  <si>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</si>
  <si>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</si>
  <si>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</si>
  <si>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</si>
  <si>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</si>
  <si>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</si>
  <si>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</si>
  <si>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</si>
  <si>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</si>
  <si>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</si>
  <si>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</si>
  <si>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</si>
  <si>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</si>
  <si>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</si>
  <si>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</si>
  <si>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</si>
  <si>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</si>
  <si>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</si>
  <si>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</si>
  <si>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</si>
  <si>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</si>
  <si>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</si>
  <si>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</si>
  <si>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</si>
  <si>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</si>
  <si>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</si>
  <si>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</si>
  <si>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</si>
  <si>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</si>
  <si>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</si>
  <si>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</si>
  <si>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</si>
  <si>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</si>
  <si>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</si>
  <si>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</si>
  <si>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</si>
  <si>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</si>
  <si>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</si>
  <si>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</si>
  <si>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</si>
  <si>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</si>
  <si>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</si>
  <si>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</si>
  <si>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</si>
  <si>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</si>
  <si>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</si>
  <si>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</si>
  <si>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</si>
  <si>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</si>
  <si>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</si>
  <si>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</si>
  <si>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</si>
  <si>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</si>
  <si>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</si>
  <si>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</si>
  <si>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</si>
  <si>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</si>
  <si>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</si>
  <si>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</si>
  <si>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</si>
  <si>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</si>
  <si>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</si>
  <si>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</si>
  <si>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</si>
  <si>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</si>
  <si>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</si>
  <si>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</si>
  <si>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</si>
  <si>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</si>
  <si>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</si>
  <si>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</si>
  <si>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</si>
  <si>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</si>
  <si>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</si>
  <si>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</si>
  <si>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</si>
  <si>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</si>
  <si>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</si>
  <si>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</si>
  <si>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</si>
  <si>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</si>
  <si>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</si>
  <si>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</si>
  <si>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</si>
  <si>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</si>
  <si>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</si>
  <si>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</si>
  <si>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</si>
  <si>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</si>
  <si>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</si>
  <si>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</si>
  <si>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</si>
  <si>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</si>
  <si>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</si>
  <si>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</si>
  <si>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</si>
  <si>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</si>
  <si>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</si>
  <si>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</si>
  <si>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</si>
  <si>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</si>
  <si>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</si>
  <si>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</si>
  <si>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</si>
  <si>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</si>
  <si>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</si>
  <si>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</si>
  <si>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</si>
  <si>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</si>
  <si>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</si>
  <si>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</si>
  <si>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</si>
  <si>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</si>
  <si>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</si>
  <si>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</si>
  <si>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</si>
  <si>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</si>
  <si>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</si>
  <si>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</si>
  <si>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</si>
  <si>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</si>
  <si>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</si>
  <si>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</si>
  <si>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</si>
  <si>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</si>
  <si>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</si>
  <si>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</si>
  <si>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</si>
  <si>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</si>
  <si>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</si>
  <si>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</si>
  <si>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</si>
  <si>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</si>
  <si>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</si>
  <si>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</si>
  <si>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</si>
  <si>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</si>
  <si>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</si>
  <si>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</si>
  <si>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</si>
  <si>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</si>
  <si>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</si>
  <si>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</si>
  <si>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</si>
  <si>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</si>
  <si>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</si>
  <si>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</si>
  <si>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</si>
  <si>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</si>
  <si>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</si>
  <si>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</si>
  <si>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</si>
  <si>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</si>
  <si>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</si>
  <si>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</si>
  <si>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</si>
  <si>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</si>
  <si>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</si>
  <si>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</si>
  <si>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</si>
  <si>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</si>
  <si>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</si>
  <si>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</si>
  <si>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</si>
  <si>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</si>
  <si>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</si>
  <si>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</si>
  <si>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</si>
  <si>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</si>
  <si>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</si>
  <si>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</si>
  <si>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</si>
  <si>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</si>
  <si>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</si>
  <si>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</si>
  <si>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</si>
  <si>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</si>
  <si>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</si>
  <si>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</si>
  <si>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</si>
  <si>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</si>
  <si>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</si>
  <si>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</si>
  <si>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</si>
  <si>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</si>
  <si>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</si>
  <si>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</si>
  <si>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</si>
  <si>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</si>
  <si>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</si>
  <si>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</si>
  <si>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</si>
  <si>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</si>
  <si>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</si>
  <si>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</si>
  <si>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</si>
  <si>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</si>
  <si>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</si>
  <si>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</si>
  <si>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</si>
  <si>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</si>
  <si>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</si>
  <si>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</si>
  <si>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</si>
  <si>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</si>
  <si>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</si>
  <si>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</si>
  <si>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</si>
  <si>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</si>
  <si>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</si>
  <si>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</si>
  <si>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</si>
  <si>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</si>
  <si>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</si>
  <si>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</si>
  <si>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</si>
  <si>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</si>
  <si>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</si>
  <si>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</si>
  <si>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</si>
  <si>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</si>
  <si>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</si>
  <si>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</si>
  <si>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</si>
  <si>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</si>
  <si>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</si>
  <si>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</si>
  <si>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</si>
  <si>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</si>
  <si>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</si>
  <si>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</si>
  <si>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</si>
  <si>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</si>
  <si>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</si>
  <si>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</si>
  <si>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</si>
  <si>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</si>
  <si>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</si>
  <si>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</si>
  <si>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</si>
  <si>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</si>
  <si>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</si>
  <si>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</si>
  <si>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</si>
  <si>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</si>
  <si>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</si>
  <si>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</si>
  <si>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</si>
  <si>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</si>
  <si>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</si>
  <si>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</si>
  <si>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</si>
  <si>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</si>
  <si>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</si>
  <si>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</si>
  <si>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</si>
  <si>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</si>
  <si>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</si>
  <si>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</si>
  <si>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</si>
  <si>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</si>
  <si>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</si>
  <si>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</si>
  <si>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</si>
  <si>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</si>
  <si>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</si>
  <si>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</si>
  <si>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</si>
  <si>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</si>
  <si>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</si>
  <si>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</si>
  <si>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</si>
  <si>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</si>
  <si>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</si>
  <si>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</si>
  <si>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</si>
  <si>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</si>
  <si>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</si>
  <si>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</si>
  <si>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</si>
  <si>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</si>
  <si>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</si>
  <si>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</si>
  <si>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</si>
  <si>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</si>
  <si>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</si>
  <si>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</si>
  <si>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</si>
  <si>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</si>
  <si>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</si>
  <si>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</si>
  <si>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</si>
  <si>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</si>
  <si>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</si>
  <si>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</si>
  <si>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</si>
  <si>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</si>
  <si>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</si>
  <si>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</si>
  <si>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</si>
  <si>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</si>
  <si>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</si>
  <si>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</si>
  <si>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</si>
  <si>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</si>
  <si>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</si>
  <si>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</si>
  <si>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</si>
  <si>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</si>
  <si>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</si>
  <si>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</si>
  <si>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</si>
  <si>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</si>
  <si>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</si>
  <si>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</si>
  <si>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</si>
  <si>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</si>
  <si>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</si>
  <si>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</si>
  <si>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</si>
  <si>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</si>
  <si>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</si>
  <si>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</si>
  <si>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</si>
  <si>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</si>
  <si>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</si>
  <si>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</si>
  <si>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</si>
  <si>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</si>
  <si>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</si>
  <si>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</si>
  <si>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</si>
  <si>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</si>
  <si>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</si>
  <si>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</si>
  <si>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</si>
  <si>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</si>
  <si>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</si>
  <si>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</si>
  <si>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</si>
  <si>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</si>
  <si>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</si>
  <si>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</si>
  <si>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</si>
  <si>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</si>
  <si>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</si>
  <si>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</si>
  <si>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</si>
  <si>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</si>
  <si>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</si>
  <si>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</si>
  <si>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</si>
  <si>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</si>
  <si>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</si>
  <si>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</si>
  <si>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</si>
  <si>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</si>
  <si>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</si>
  <si>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</si>
  <si>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</si>
  <si>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</si>
  <si>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</si>
  <si>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</si>
  <si>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</si>
  <si>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</si>
  <si>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</si>
  <si>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</si>
  <si>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</si>
  <si>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</si>
  <si>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</si>
  <si>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</si>
  <si>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</si>
  <si>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</si>
  <si>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</si>
  <si>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</si>
  <si>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</si>
  <si>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</si>
  <si>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</si>
  <si>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</si>
  <si>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</si>
  <si>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</si>
  <si>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</si>
  <si>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</si>
  <si>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</si>
  <si>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</si>
  <si>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</si>
  <si>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</si>
  <si>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</si>
  <si>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</si>
  <si>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</si>
  <si>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</si>
  <si>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</si>
  <si>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</si>
  <si>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</si>
  <si>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</si>
  <si>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</si>
  <si>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</si>
  <si>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</si>
  <si>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</si>
  <si>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</si>
  <si>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</si>
  <si>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</si>
  <si>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</si>
  <si>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</si>
  <si>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</si>
  <si>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</si>
  <si>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</si>
  <si>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</si>
  <si>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</si>
  <si>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</si>
  <si>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</si>
  <si>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</si>
  <si>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</si>
  <si>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</si>
  <si>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</si>
  <si>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</si>
  <si>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</si>
  <si>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</si>
  <si>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</si>
  <si>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</si>
  <si>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</si>
  <si>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</si>
  <si>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</si>
  <si>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</si>
  <si>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</si>
  <si>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</si>
  <si>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</si>
  <si>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</si>
  <si>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</si>
  <si>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</si>
  <si>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</si>
  <si>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</si>
  <si>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</si>
  <si>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</si>
  <si>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</si>
  <si>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</si>
  <si>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</si>
  <si>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</si>
  <si>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</si>
  <si>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</si>
  <si>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</si>
  <si>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</si>
  <si>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</si>
  <si>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</si>
  <si>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</si>
  <si>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</si>
  <si>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</si>
  <si>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</si>
  <si>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</si>
  <si>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</si>
  <si>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</si>
  <si>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</si>
  <si>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</si>
  <si>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</si>
  <si>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</si>
  <si>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</si>
  <si>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</si>
  <si>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</si>
  <si>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</si>
  <si>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</si>
  <si>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</si>
  <si>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</si>
  <si>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</si>
  <si>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</si>
  <si>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</si>
  <si>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</si>
  <si>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</si>
  <si>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</si>
  <si>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</si>
  <si>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</si>
  <si>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</si>
  <si>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</si>
  <si>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</si>
  <si>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</si>
  <si>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</si>
  <si>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</si>
  <si>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</si>
  <si>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</si>
  <si>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</si>
  <si>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</si>
  <si>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</si>
  <si>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</si>
  <si>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</si>
  <si>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</si>
  <si>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</si>
  <si>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</si>
  <si>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</si>
  <si>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</si>
  <si>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</si>
  <si>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</si>
  <si>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</si>
  <si>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</si>
  <si>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</si>
  <si>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</si>
  <si>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</si>
  <si>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</si>
  <si>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</si>
  <si>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</si>
  <si>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</si>
  <si>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</si>
  <si>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</si>
  <si>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</si>
  <si>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</si>
  <si>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</si>
  <si>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</si>
  <si>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</si>
  <si>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</si>
  <si>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</si>
  <si>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</si>
  <si>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</si>
  <si>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</si>
  <si>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</si>
  <si>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</si>
  <si>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</si>
  <si>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</si>
  <si>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</si>
  <si>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</si>
  <si>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</si>
  <si>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</si>
  <si>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</si>
  <si>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</si>
  <si>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</si>
  <si>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</si>
  <si>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</si>
  <si>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</si>
  <si>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</si>
  <si>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</si>
  <si>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</si>
  <si>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</si>
  <si>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</si>
  <si>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</si>
  <si>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</si>
  <si>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</si>
  <si>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</si>
  <si>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</si>
  <si>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</si>
  <si>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</si>
  <si>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</si>
  <si>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</si>
  <si>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</si>
  <si>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</si>
  <si>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</si>
  <si>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</si>
  <si>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</si>
  <si>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</si>
  <si>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</si>
  <si>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</si>
  <si>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</si>
  <si>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</si>
  <si>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</si>
  <si>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</si>
  <si>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</si>
  <si>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</si>
  <si>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</si>
  <si>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</si>
  <si>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</si>
  <si>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</si>
  <si>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</si>
  <si>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</si>
  <si>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</si>
  <si>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</si>
  <si>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</si>
  <si>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</si>
  <si>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</si>
  <si>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</si>
  <si>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</si>
  <si>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</si>
  <si>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</si>
  <si>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</si>
  <si>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</si>
  <si>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</si>
  <si>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</si>
  <si>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</si>
  <si>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</si>
  <si>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</si>
  <si>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</si>
  <si>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</si>
  <si>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</si>
  <si>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</si>
  <si>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</si>
  <si>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</si>
  <si>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</si>
  <si>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</si>
  <si>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</si>
  <si>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</si>
  <si>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</si>
  <si>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</si>
  <si>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</si>
  <si>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</si>
  <si>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</si>
  <si>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</si>
  <si>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</si>
  <si>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</si>
  <si>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</si>
  <si>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</si>
  <si>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</si>
  <si>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</si>
  <si>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</si>
  <si>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</si>
  <si>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</si>
  <si>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</si>
  <si>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</si>
  <si>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</si>
  <si>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</si>
  <si>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</si>
  <si>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</si>
  <si>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</si>
  <si>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</si>
  <si>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</si>
  <si>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</si>
  <si>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</si>
  <si>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</si>
  <si>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</si>
  <si>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</si>
  <si>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</si>
  <si>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</si>
  <si>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</si>
  <si>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</si>
  <si>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</si>
  <si>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</si>
  <si>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</si>
  <si>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</si>
  <si>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</si>
  <si>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</si>
  <si>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</si>
  <si>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</si>
  <si>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</si>
  <si>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</si>
  <si>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</si>
  <si>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</si>
  <si>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</si>
  <si>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</si>
  <si>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</si>
  <si>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</si>
  <si>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</si>
  <si>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</si>
  <si>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</si>
  <si>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</si>
  <si>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</si>
  <si>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</si>
  <si>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</si>
  <si>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</si>
  <si>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</si>
  <si>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</si>
  <si>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</si>
  <si>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</si>
  <si>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</si>
  <si>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</si>
  <si>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</si>
  <si>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</si>
  <si>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</si>
  <si>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</si>
  <si>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</si>
  <si>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</si>
  <si>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</si>
  <si>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</si>
  <si>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</si>
  <si>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</si>
  <si>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</si>
  <si>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</si>
  <si>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</si>
  <si>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</si>
  <si>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</si>
  <si>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</si>
  <si>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</si>
  <si>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</si>
  <si>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</si>
  <si>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</si>
  <si>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</si>
  <si>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</si>
  <si>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</si>
  <si>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</si>
  <si>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</si>
  <si>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</si>
  <si>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</si>
  <si>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</si>
  <si>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</si>
  <si>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</si>
  <si>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</si>
  <si>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</si>
  <si>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</si>
  <si>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</si>
  <si>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</si>
  <si>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</si>
  <si>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</si>
  <si>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</si>
  <si>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</si>
  <si>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</si>
  <si>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</si>
  <si>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</si>
  <si>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</si>
  <si>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</si>
  <si>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</si>
  <si>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</si>
  <si>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</si>
  <si>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</si>
  <si>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</si>
  <si>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</si>
  <si>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</si>
  <si>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</si>
  <si>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</si>
  <si>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</si>
  <si>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</si>
  <si>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</si>
  <si>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</si>
  <si>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</si>
  <si>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</si>
  <si>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</si>
  <si>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</si>
  <si>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</si>
  <si>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</si>
  <si>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</si>
  <si>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</si>
  <si>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</si>
  <si>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</si>
  <si>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</si>
  <si>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</si>
  <si>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</si>
  <si>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</si>
  <si>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</si>
  <si>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</si>
  <si>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</si>
  <si>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</si>
  <si>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</si>
  <si>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</si>
  <si>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</si>
  <si>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</si>
  <si>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</si>
  <si>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</si>
  <si>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</si>
  <si>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</si>
  <si>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</si>
  <si>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</si>
  <si>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</si>
  <si>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</si>
  <si>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</si>
  <si>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</si>
  <si>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</si>
  <si>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</si>
  <si>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</si>
  <si>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</si>
  <si>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</si>
  <si>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</si>
  <si>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</si>
  <si>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</si>
  <si>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</si>
  <si>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</si>
  <si>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</si>
  <si>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</si>
  <si>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</si>
  <si>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</si>
  <si>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</si>
  <si>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</si>
  <si>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</si>
  <si>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</si>
  <si>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</si>
  <si>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</si>
  <si>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</si>
  <si>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</si>
  <si>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</si>
  <si>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</si>
  <si>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</si>
  <si>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</si>
  <si>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</si>
  <si>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</si>
  <si>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</si>
  <si>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</si>
  <si>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</si>
  <si>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</si>
  <si>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</si>
  <si>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</si>
  <si>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</si>
  <si>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</si>
  <si>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</si>
  <si>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</si>
  <si>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</si>
  <si>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</si>
  <si>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</si>
  <si>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</si>
  <si>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</si>
  <si>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</si>
  <si>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</si>
  <si>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</si>
  <si>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</si>
  <si>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</si>
  <si>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</si>
  <si>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</si>
  <si>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</si>
  <si>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</si>
  <si>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</si>
  <si>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</si>
  <si>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</si>
  <si>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</si>
  <si>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</si>
  <si>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</si>
  <si>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</si>
  <si>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</si>
  <si>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</si>
  <si>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</si>
  <si>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</si>
  <si>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</si>
  <si>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</si>
  <si>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</si>
  <si>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</si>
  <si>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</si>
  <si>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</si>
  <si>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</si>
  <si>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</si>
  <si>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</si>
  <si>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</si>
  <si>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</si>
  <si>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</si>
  <si>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</si>
  <si>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</si>
  <si>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</si>
  <si>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</si>
  <si>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</si>
  <si>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</si>
  <si>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</si>
  <si>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</si>
  <si>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</si>
  <si>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</si>
  <si>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</si>
  <si>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</si>
  <si>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</si>
  <si>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</si>
  <si>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</si>
  <si>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</si>
  <si>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</si>
  <si>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</si>
  <si>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</si>
  <si>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</si>
  <si>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</si>
  <si>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</si>
  <si>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</si>
  <si>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</si>
  <si>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</si>
  <si>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</si>
  <si>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</si>
  <si>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</si>
  <si>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</si>
  <si>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</si>
  <si>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</si>
  <si>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</si>
  <si>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</si>
  <si>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</si>
  <si>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</si>
  <si>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</si>
  <si>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</si>
  <si>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</si>
  <si>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</si>
  <si>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</si>
  <si>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</si>
  <si>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</si>
  <si>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</si>
  <si>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</si>
  <si>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</si>
  <si>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</si>
  <si>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</si>
  <si>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</si>
  <si>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</si>
  <si>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</si>
  <si>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</si>
  <si>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</si>
  <si>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</si>
  <si>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</si>
  <si>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</si>
  <si>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</si>
  <si>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</si>
  <si>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</si>
  <si>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</si>
  <si>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</si>
  <si>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</si>
  <si>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</si>
  <si>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</si>
  <si>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</si>
  <si>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</si>
  <si>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</si>
  <si>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</si>
  <si>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</si>
  <si>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</si>
  <si>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</si>
  <si>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</si>
  <si>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</si>
  <si>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</si>
  <si>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</si>
  <si>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</si>
  <si>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</si>
  <si>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</si>
  <si>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</si>
  <si>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</si>
  <si>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</si>
  <si>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</si>
  <si>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</si>
  <si>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</si>
  <si>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</si>
  <si>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</si>
  <si>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</si>
  <si>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</si>
  <si>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</si>
  <si>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</si>
  <si>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</si>
  <si>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</si>
  <si>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</si>
  <si>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</si>
  <si>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</si>
  <si>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</si>
  <si>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</si>
  <si>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</si>
  <si>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</si>
  <si>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</si>
  <si>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</si>
  <si>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</si>
  <si>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</si>
  <si>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</si>
  <si>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</si>
  <si>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</si>
  <si>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</si>
  <si>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</si>
  <si>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</si>
  <si>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</si>
  <si>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</si>
  <si>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</si>
  <si>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</si>
  <si>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</si>
  <si>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</si>
  <si>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</si>
  <si>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</si>
  <si>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</si>
  <si>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</si>
  <si>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</si>
  <si>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</si>
  <si>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</si>
  <si>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</si>
  <si>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</si>
  <si>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</si>
  <si>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</si>
  <si>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</si>
  <si>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</si>
  <si>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</si>
  <si>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</si>
  <si>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</si>
  <si>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</si>
  <si>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</si>
  <si>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</si>
  <si>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</si>
  <si>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</si>
  <si>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</si>
  <si>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</si>
  <si>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</si>
  <si>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</si>
  <si>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</si>
  <si>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</si>
  <si>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</si>
  <si>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</si>
  <si>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</si>
  <si>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</si>
  <si>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</si>
  <si>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</si>
  <si>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</si>
  <si>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</si>
  <si>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</si>
  <si>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</si>
  <si>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</si>
  <si>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</si>
  <si>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</si>
  <si>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</si>
  <si>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</si>
  <si>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</si>
  <si>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</si>
  <si>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</si>
  <si>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</si>
  <si>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</si>
  <si>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</si>
  <si>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</si>
  <si>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</si>
  <si>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</si>
  <si>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</si>
  <si>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</si>
  <si>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</si>
  <si>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</si>
  <si>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</si>
  <si>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</si>
  <si>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</si>
  <si>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</si>
  <si>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</si>
  <si>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</si>
  <si>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</si>
  <si>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</si>
  <si>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</si>
  <si>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</si>
  <si>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</si>
  <si>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</si>
  <si>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</si>
  <si>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</si>
  <si>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</si>
  <si>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</si>
  <si>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</si>
  <si>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</si>
  <si>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</si>
  <si>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</si>
  <si>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</si>
  <si>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</si>
  <si>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</si>
  <si>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</si>
  <si>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</si>
  <si>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</si>
  <si>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</si>
  <si>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</si>
  <si>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</si>
  <si>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</si>
  <si>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</si>
  <si>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</si>
  <si>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</si>
  <si>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</si>
  <si>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</si>
  <si>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</si>
  <si>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</si>
  <si>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</si>
  <si>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</si>
  <si>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</si>
  <si>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</si>
  <si>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</si>
  <si>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</si>
  <si>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</si>
  <si>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</si>
  <si>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</si>
  <si>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</si>
  <si>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</si>
  <si>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</si>
  <si>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</si>
  <si>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</si>
  <si>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</si>
  <si>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</si>
  <si>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</si>
  <si>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</si>
  <si>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</si>
  <si>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</si>
  <si>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</si>
  <si>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</si>
  <si>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</si>
  <si>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</si>
  <si>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</si>
  <si>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</si>
  <si>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</si>
  <si>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</si>
  <si>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</si>
  <si>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</si>
  <si>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</si>
  <si>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</si>
  <si>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</si>
  <si>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</si>
  <si>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</si>
  <si>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</si>
  <si>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</si>
  <si>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</si>
  <si>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</si>
  <si>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</si>
  <si>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</si>
  <si>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</si>
  <si>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</si>
  <si>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</si>
  <si>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</si>
  <si>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</si>
  <si>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</si>
  <si>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</si>
  <si>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</si>
  <si>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</si>
  <si>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</si>
  <si>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</si>
  <si>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</si>
  <si>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</si>
  <si>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</si>
  <si>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</si>
  <si>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</si>
  <si>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</si>
  <si>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</si>
  <si>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</si>
  <si>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</si>
  <si>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</si>
  <si>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</si>
  <si>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</si>
  <si>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</si>
  <si>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</si>
  <si>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</si>
  <si>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</si>
  <si>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</si>
  <si>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</si>
  <si>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</si>
  <si>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</si>
  <si>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</si>
  <si>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</si>
  <si>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</si>
  <si>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</si>
  <si>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</si>
  <si>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</si>
  <si>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</si>
  <si>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</si>
  <si>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</si>
  <si>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</si>
  <si>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</si>
  <si>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</si>
  <si>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</si>
  <si>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</si>
  <si>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</si>
  <si>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</si>
  <si>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</si>
  <si>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</si>
  <si>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</si>
  <si>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</si>
  <si>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</si>
  <si>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</si>
  <si>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</si>
  <si>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</si>
  <si>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</si>
  <si>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</si>
  <si>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</si>
  <si>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</si>
  <si>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</si>
  <si>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</si>
  <si>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</si>
  <si>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</si>
  <si>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</si>
  <si>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</si>
  <si>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</si>
  <si>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</si>
  <si>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</si>
  <si>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</si>
  <si>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</si>
  <si>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</si>
  <si>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</si>
  <si>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</si>
  <si>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</si>
  <si>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</si>
  <si>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</si>
  <si>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</si>
  <si>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</si>
  <si>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</si>
  <si>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</si>
  <si>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</si>
  <si>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</si>
  <si>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</si>
  <si>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</si>
  <si>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</si>
  <si>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</si>
  <si>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</si>
  <si>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</si>
  <si>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</si>
  <si>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</si>
  <si>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</si>
  <si>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</si>
  <si>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</si>
  <si>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</si>
  <si>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</si>
  <si>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</si>
  <si>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</si>
  <si>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</si>
  <si>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</si>
  <si>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</si>
  <si>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</si>
  <si>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</si>
  <si>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</si>
  <si>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</si>
  <si>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</si>
  <si>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</si>
  <si>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</si>
  <si>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</si>
  <si>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</si>
  <si>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</si>
  <si>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</si>
  <si>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</si>
  <si>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</si>
  <si>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</si>
  <si>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</si>
  <si>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</si>
  <si>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</si>
  <si>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</si>
  <si>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</si>
  <si>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</si>
  <si>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</si>
  <si>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</si>
  <si>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</si>
  <si>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</si>
  <si>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</si>
  <si>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</si>
  <si>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</si>
  <si>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</si>
  <si>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</si>
  <si>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</si>
  <si>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</si>
  <si>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</si>
  <si>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</si>
  <si>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</si>
  <si>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</si>
  <si>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</si>
  <si>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</si>
  <si>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</si>
  <si>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</si>
  <si>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</si>
  <si>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</si>
  <si>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</si>
  <si>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</si>
  <si>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</si>
  <si>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</si>
  <si>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</si>
  <si>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</si>
  <si>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</si>
  <si>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</si>
  <si>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</si>
  <si>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</si>
  <si>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</si>
  <si>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</si>
  <si>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</si>
  <si>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</si>
  <si>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</si>
  <si>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</si>
  <si>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</si>
  <si>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</si>
  <si>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</si>
  <si>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</si>
  <si>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</si>
  <si>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</si>
  <si>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</si>
  <si>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</si>
  <si>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</si>
  <si>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</si>
  <si>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</si>
  <si>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</si>
  <si>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</si>
  <si>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</si>
  <si>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</si>
  <si>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</si>
  <si>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</si>
  <si>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</si>
  <si>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</si>
  <si>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</si>
  <si>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</si>
  <si>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</si>
  <si>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</si>
  <si>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</si>
  <si>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</si>
  <si>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</si>
  <si>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</si>
  <si>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</si>
  <si>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</si>
  <si>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</si>
  <si>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</si>
  <si>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</si>
  <si>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</si>
  <si>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</si>
  <si>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</si>
  <si>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</si>
  <si>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</si>
  <si>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</si>
  <si>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</si>
  <si>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</si>
  <si>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</si>
  <si>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</si>
  <si>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</si>
  <si>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</si>
  <si>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</si>
  <si>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</si>
  <si>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</si>
  <si>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</si>
  <si>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</si>
  <si>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</si>
  <si>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</si>
  <si>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</si>
  <si>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</si>
  <si>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</si>
  <si>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</si>
  <si>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</si>
  <si>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</si>
  <si>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</si>
  <si>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</si>
  <si>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</si>
  <si>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</si>
  <si>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</si>
  <si>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</si>
  <si>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</si>
  <si>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</si>
  <si>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</si>
  <si>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</si>
  <si>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</si>
  <si>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</si>
  <si>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</si>
  <si>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</si>
  <si>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</si>
  <si>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</si>
  <si>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</si>
  <si>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</si>
  <si>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</si>
  <si>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</si>
  <si>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</si>
  <si>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</si>
  <si>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</si>
  <si>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</si>
  <si>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</si>
  <si>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</si>
  <si>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</si>
  <si>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</si>
  <si>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</si>
  <si>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</si>
  <si>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</si>
  <si>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</si>
  <si>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</si>
  <si>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</si>
  <si>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</si>
  <si>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</si>
  <si>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</si>
  <si>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</si>
  <si>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</si>
  <si>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</si>
  <si>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</si>
  <si>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</si>
  <si>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</si>
  <si>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</si>
  <si>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</si>
  <si>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</si>
  <si>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</si>
  <si>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</si>
  <si>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</si>
  <si>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</si>
  <si>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</si>
  <si>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</si>
  <si>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</si>
  <si>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</si>
  <si>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</si>
  <si>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</si>
  <si>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</si>
  <si>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</si>
  <si>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</si>
  <si>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</si>
  <si>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</si>
  <si>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</si>
  <si>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</si>
  <si>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</si>
  <si>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</si>
  <si>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</si>
  <si>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</si>
  <si>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</si>
  <si>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</si>
  <si>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</si>
  <si>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</si>
  <si>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</si>
  <si>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</si>
  <si>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</si>
  <si>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</si>
  <si>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</si>
  <si>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</si>
  <si>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</si>
  <si>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</si>
  <si>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</si>
  <si>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</si>
  <si>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</si>
  <si>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</si>
  <si>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</si>
  <si>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</si>
  <si>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</si>
  <si>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</si>
  <si>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</si>
  <si>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</si>
  <si>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</si>
  <si>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</si>
  <si>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</si>
  <si>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</si>
  <si>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</si>
  <si>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</si>
  <si>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</si>
  <si>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</si>
  <si>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</si>
  <si>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</si>
  <si>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</si>
  <si>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</si>
  <si>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</si>
  <si>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</si>
  <si>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</si>
  <si>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</si>
  <si>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</si>
  <si>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</si>
  <si>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</si>
  <si>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</si>
  <si>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</si>
  <si>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</si>
  <si>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</si>
  <si>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</si>
  <si>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</si>
  <si>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</si>
  <si>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</si>
  <si>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</si>
  <si>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</si>
  <si>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</si>
  <si>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</si>
  <si>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</si>
  <si>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</si>
  <si>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</si>
  <si>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</si>
  <si>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</si>
  <si>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</si>
  <si>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</si>
  <si>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</si>
  <si>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</si>
  <si>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</si>
  <si>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</si>
  <si>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</si>
  <si>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</si>
  <si>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</si>
  <si>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</si>
  <si>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</si>
  <si>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</si>
  <si>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</si>
  <si>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</si>
  <si>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</si>
  <si>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</si>
  <si>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</si>
  <si>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</si>
  <si>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</si>
  <si>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</si>
  <si>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</si>
  <si>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</si>
  <si>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</si>
  <si>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</si>
  <si>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</si>
  <si>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</si>
  <si>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</si>
  <si>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</si>
  <si>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</si>
  <si>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</si>
  <si>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</si>
  <si>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</si>
  <si>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</si>
  <si>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</si>
  <si>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</si>
  <si>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</si>
  <si>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</si>
  <si>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</si>
  <si>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</si>
  <si>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</si>
  <si>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</si>
  <si>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</si>
  <si>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</si>
  <si>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</si>
  <si>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</si>
  <si>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</si>
  <si>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</si>
  <si>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</si>
  <si>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</si>
  <si>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</si>
  <si>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</si>
  <si>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</si>
  <si>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</si>
  <si>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</si>
  <si>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</si>
  <si>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</si>
  <si>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</si>
  <si>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</si>
  <si>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</si>
  <si>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</si>
  <si>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</si>
  <si>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</si>
  <si>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</si>
  <si>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</si>
  <si>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</si>
  <si>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</si>
  <si>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</si>
  <si>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</si>
  <si>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</si>
  <si>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</si>
  <si>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</si>
  <si>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</si>
  <si>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</si>
  <si>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</si>
  <si>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</si>
  <si>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</si>
  <si>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</si>
  <si>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</si>
  <si>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</si>
  <si>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</si>
  <si>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</si>
  <si>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</si>
  <si>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</si>
  <si>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</si>
  <si>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</si>
  <si>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</si>
  <si>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</si>
  <si>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</si>
  <si>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</si>
  <si>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</si>
  <si>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</si>
  <si>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</si>
  <si>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</si>
  <si>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</si>
  <si>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</si>
  <si>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</si>
  <si>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</si>
  <si>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</si>
  <si>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</si>
  <si>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</si>
  <si>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</si>
  <si>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</si>
  <si>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</si>
  <si>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</si>
  <si>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</si>
  <si>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</si>
  <si>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</si>
  <si>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</si>
  <si>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</si>
  <si>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</si>
  <si>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</si>
  <si>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</si>
  <si>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</si>
  <si>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</si>
  <si>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</si>
  <si>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</si>
  <si>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</si>
  <si>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</si>
  <si>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</si>
  <si>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</si>
  <si>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</si>
  <si>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</si>
  <si>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</si>
  <si>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</si>
  <si>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</si>
  <si>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</si>
  <si>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</si>
  <si>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</si>
  <si>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</si>
  <si>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</si>
  <si>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</si>
  <si>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</si>
  <si>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</si>
  <si>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</si>
  <si>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</si>
  <si>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</si>
  <si>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</si>
  <si>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</si>
  <si>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</si>
  <si>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</si>
  <si>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</si>
  <si>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</si>
  <si>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</si>
  <si>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</si>
  <si>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</si>
  <si>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</si>
  <si>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</si>
  <si>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</si>
  <si>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</si>
  <si>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</si>
  <si>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</si>
  <si>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</si>
  <si>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</si>
  <si>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</si>
  <si>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</si>
  <si>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</si>
  <si>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</si>
  <si>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</si>
  <si>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</si>
  <si>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</si>
  <si>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</si>
  <si>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</si>
  <si>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</si>
  <si>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</si>
  <si>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</si>
  <si>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</si>
  <si>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</si>
  <si>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</si>
  <si>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</si>
  <si>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</si>
  <si>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</si>
  <si>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</si>
  <si>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</si>
  <si>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</si>
  <si>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</si>
  <si>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</si>
  <si>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</si>
  <si>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</si>
  <si>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</si>
  <si>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</si>
  <si>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</si>
  <si>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</si>
  <si>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</si>
  <si>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</si>
  <si>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</si>
  <si>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</si>
  <si>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</si>
  <si>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</si>
  <si>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</si>
  <si>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</si>
  <si>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</si>
  <si>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</si>
  <si>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</si>
  <si>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</si>
  <si>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</si>
  <si>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</si>
  <si>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</si>
  <si>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</si>
  <si>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</si>
  <si>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</si>
  <si>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</si>
  <si>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</si>
  <si>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</si>
  <si>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</si>
  <si>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</si>
  <si>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</si>
  <si>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</si>
  <si>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</si>
  <si>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</si>
  <si>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</si>
  <si>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</si>
  <si>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</si>
  <si>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</si>
  <si>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</si>
  <si>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</si>
  <si>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</si>
  <si>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</si>
  <si>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</si>
  <si>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</si>
  <si>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</si>
  <si>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</si>
  <si>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</si>
  <si>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</si>
  <si>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</si>
  <si>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</si>
  <si>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</si>
  <si>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</si>
  <si>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</si>
  <si>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</si>
  <si>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</si>
  <si>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</si>
  <si>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</si>
  <si>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</si>
  <si>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</si>
  <si>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</si>
  <si>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</si>
  <si>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</si>
  <si>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</si>
  <si>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</si>
  <si>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</si>
  <si>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</si>
  <si>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</si>
  <si>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</si>
  <si>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</si>
  <si>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</si>
  <si>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</si>
  <si>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</si>
  <si>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</si>
  <si>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</si>
  <si>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</si>
  <si>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</si>
  <si>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</si>
  <si>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</si>
  <si>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</si>
  <si>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</si>
  <si>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</si>
  <si>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</si>
  <si>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</si>
  <si>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</si>
  <si>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</si>
  <si>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</si>
  <si>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</si>
  <si>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</si>
  <si>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</si>
  <si>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</si>
  <si>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</si>
  <si>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</si>
  <si>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</si>
  <si>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</si>
  <si>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</si>
  <si>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</si>
  <si>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</si>
  <si>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</si>
  <si>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</si>
  <si>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</si>
  <si>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</si>
  <si>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</si>
  <si>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</si>
  <si>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</si>
  <si>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</si>
  <si>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</si>
  <si>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</si>
  <si>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</si>
  <si>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</si>
  <si>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</si>
  <si>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</si>
  <si>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</si>
  <si>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</si>
  <si>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</si>
  <si>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</si>
  <si>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</si>
  <si>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</si>
  <si>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</si>
  <si>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</si>
  <si>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</si>
  <si>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</si>
  <si>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</si>
  <si>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</si>
  <si>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</si>
  <si>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</si>
  <si>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</si>
  <si>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</si>
  <si>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</si>
  <si>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</si>
  <si>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</si>
  <si>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</si>
  <si>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</si>
  <si>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</si>
  <si>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</si>
  <si>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</si>
  <si>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</si>
  <si>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</si>
  <si>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</si>
  <si>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</si>
  <si>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</si>
  <si>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</si>
  <si>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</si>
  <si>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</si>
  <si>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</si>
  <si>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</si>
  <si>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</si>
  <si>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</si>
  <si>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</si>
  <si>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</si>
  <si>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</si>
  <si>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</si>
  <si>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</si>
  <si>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</si>
  <si>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</si>
  <si>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</si>
  <si>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</si>
  <si>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</si>
  <si>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</si>
  <si>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</si>
  <si>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</si>
  <si>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</si>
  <si>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</si>
  <si>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</si>
  <si>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</si>
  <si>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</si>
  <si>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</si>
  <si>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</si>
  <si>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</si>
  <si>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</si>
  <si>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</si>
  <si>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</si>
  <si>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</si>
  <si>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</si>
  <si>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</si>
  <si>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</si>
  <si>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</si>
  <si>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</si>
  <si>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</si>
  <si>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</si>
  <si>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</si>
  <si>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</si>
  <si>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</si>
  <si>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</si>
  <si>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</si>
  <si>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</si>
  <si>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</si>
  <si>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</si>
  <si>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</si>
  <si>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</si>
  <si>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</si>
  <si>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</si>
  <si>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</si>
  <si>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</si>
  <si>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</si>
  <si>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</si>
  <si>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</si>
  <si>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</si>
  <si>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</si>
  <si>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</si>
  <si>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</si>
  <si>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</si>
  <si>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</si>
  <si>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</si>
  <si>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</si>
  <si>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</si>
  <si>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</si>
  <si>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</si>
  <si>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</si>
  <si>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</si>
  <si>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</si>
  <si>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</si>
  <si>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</si>
  <si>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</si>
  <si>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</si>
  <si>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</si>
  <si>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</si>
  <si>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</si>
  <si>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</si>
  <si>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</si>
  <si>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</si>
  <si>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</si>
  <si>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</si>
  <si>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</si>
  <si>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</si>
  <si>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</si>
  <si>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</si>
  <si>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</si>
  <si>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</si>
  <si>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</si>
  <si>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</si>
  <si>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</si>
  <si>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</si>
  <si>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</si>
  <si>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</si>
  <si>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</si>
  <si>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</si>
  <si>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</si>
  <si>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</si>
  <si>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</si>
  <si>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</si>
  <si>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</si>
  <si>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</si>
  <si>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</si>
  <si>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</si>
  <si>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</si>
  <si>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</si>
  <si>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</si>
  <si>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</si>
  <si>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</si>
  <si>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</si>
  <si>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</si>
  <si>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</si>
  <si>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</si>
  <si>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</si>
  <si>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</si>
  <si>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</si>
  <si>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</si>
  <si>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</si>
  <si>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</si>
  <si>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</si>
  <si>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</si>
  <si>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</si>
  <si>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</si>
  <si>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</si>
  <si>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</si>
  <si>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</si>
  <si>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</si>
  <si>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</si>
  <si>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</si>
  <si>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</si>
  <si>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</si>
  <si>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</si>
  <si>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</si>
  <si>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</si>
  <si>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</si>
  <si>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</si>
  <si>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</si>
  <si>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</si>
  <si>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</si>
  <si>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</si>
  <si>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</si>
  <si>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</si>
  <si>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</si>
  <si>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</si>
  <si>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</si>
  <si>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</si>
  <si>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</si>
  <si>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</si>
  <si>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</si>
  <si>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</si>
  <si>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</si>
  <si>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</si>
  <si>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</si>
  <si>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</si>
  <si>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</si>
  <si>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</si>
  <si>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</si>
  <si>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</si>
  <si>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</si>
  <si>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</si>
  <si>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</si>
  <si>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</si>
  <si>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</si>
  <si>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</si>
  <si>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</si>
  <si>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</si>
  <si>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</si>
  <si>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</si>
  <si>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</si>
  <si>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</si>
  <si>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</si>
  <si>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</si>
  <si>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</si>
  <si>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</si>
  <si>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</si>
  <si>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</si>
  <si>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</si>
  <si>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</si>
  <si>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</si>
  <si>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</si>
  <si>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</si>
  <si>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</si>
  <si>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</si>
  <si>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</si>
  <si>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</si>
  <si>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</si>
  <si>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</si>
  <si>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</si>
  <si>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</si>
  <si>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</si>
  <si>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</si>
  <si>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</si>
  <si>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</si>
  <si>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</si>
  <si>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</si>
  <si>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</si>
  <si>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</si>
  <si>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</si>
  <si>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</si>
  <si>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</si>
  <si>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</si>
  <si>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</si>
  <si>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</si>
  <si>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</si>
  <si>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</si>
  <si>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</si>
  <si>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</si>
  <si>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</si>
  <si>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</si>
  <si>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</si>
  <si>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</si>
  <si>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</si>
  <si>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</si>
  <si>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</si>
  <si>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</si>
  <si>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</si>
  <si>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</si>
  <si>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</si>
  <si>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</si>
  <si>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</si>
  <si>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</si>
  <si>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</si>
  <si>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</si>
  <si>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</si>
  <si>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</si>
  <si>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</si>
  <si>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</si>
  <si>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</si>
  <si>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</si>
  <si>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</si>
  <si>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</si>
  <si>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</si>
  <si>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</si>
  <si>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</si>
  <si>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</si>
  <si>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</si>
  <si>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</si>
  <si>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</si>
  <si>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</si>
  <si>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</si>
  <si>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</si>
  <si>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</si>
  <si>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</si>
  <si>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</si>
  <si>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</si>
  <si>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</si>
  <si>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</si>
  <si>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</si>
  <si>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</si>
  <si>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</si>
  <si>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</si>
  <si>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</si>
  <si>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</si>
  <si>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</si>
  <si>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</si>
  <si>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</si>
  <si>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</si>
  <si>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</si>
  <si>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</si>
  <si>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</si>
  <si>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</si>
  <si>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</si>
  <si>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</si>
  <si>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</si>
  <si>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</si>
  <si>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</si>
  <si>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</si>
  <si>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</si>
  <si>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</si>
  <si>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</si>
  <si>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</si>
  <si>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</si>
  <si>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</si>
  <si>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</si>
  <si>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</si>
  <si>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</si>
  <si>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</si>
  <si>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</si>
  <si>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</si>
  <si>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</si>
  <si>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</si>
  <si>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</si>
  <si>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</si>
  <si>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</si>
  <si>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</si>
  <si>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</si>
  <si>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</si>
  <si>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</si>
  <si>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</si>
  <si>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</si>
  <si>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</si>
  <si>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</si>
  <si>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</si>
  <si>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</si>
  <si>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</si>
  <si>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</si>
  <si>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</si>
  <si>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</si>
  <si>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</si>
  <si>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</si>
  <si>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</si>
  <si>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</si>
  <si>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</si>
  <si>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</si>
  <si>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</si>
  <si>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</si>
  <si>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</si>
  <si>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</si>
  <si>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</si>
  <si>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</si>
  <si>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</si>
  <si>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</si>
  <si>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</si>
  <si>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</si>
  <si>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</si>
  <si>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</si>
  <si>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</si>
  <si>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</si>
  <si>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</si>
  <si>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</si>
  <si>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</si>
  <si>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</si>
  <si>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</si>
  <si>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</si>
  <si>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</si>
  <si>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</si>
  <si>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</si>
  <si>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</si>
  <si>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</si>
  <si>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</si>
  <si>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</si>
  <si>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</si>
  <si>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</si>
  <si>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</si>
  <si>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</si>
  <si>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</si>
  <si>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</si>
  <si>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</si>
  <si>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</si>
  <si>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</si>
  <si>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</si>
  <si>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</si>
  <si>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</si>
  <si>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</si>
  <si>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</si>
  <si>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</si>
  <si>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</si>
  <si>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</si>
  <si>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</si>
  <si>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</si>
  <si>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</si>
  <si>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</si>
  <si>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</si>
  <si>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</si>
  <si>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</si>
  <si>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</si>
  <si>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</si>
  <si>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</si>
  <si>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</si>
  <si>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</si>
  <si>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</si>
  <si>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</si>
  <si>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</si>
  <si>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</si>
  <si>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</si>
  <si>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</si>
  <si>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</si>
  <si>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</si>
  <si>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</si>
  <si>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</si>
  <si>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</si>
  <si>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</si>
  <si>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</si>
  <si>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</si>
  <si>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</si>
  <si>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</si>
  <si>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</si>
  <si>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</si>
  <si>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</si>
  <si>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</si>
  <si>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</si>
  <si>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</si>
  <si>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</si>
  <si>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</si>
  <si>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</si>
  <si>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</si>
  <si>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</si>
  <si>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</si>
  <si>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</si>
  <si>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</si>
  <si>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</si>
  <si>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</si>
  <si>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</si>
  <si>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</si>
  <si>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</si>
  <si>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</si>
  <si>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</si>
  <si>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</si>
  <si>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</si>
  <si>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</si>
  <si>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</si>
  <si>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</si>
  <si>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</si>
  <si>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</si>
  <si>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</si>
  <si>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</si>
  <si>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</si>
  <si>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</si>
  <si>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</si>
  <si>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</si>
  <si>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</si>
  <si>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</si>
  <si>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</si>
  <si>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</si>
  <si>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</si>
  <si>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</si>
  <si>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</si>
  <si>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</si>
  <si>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</si>
  <si>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</si>
  <si>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</si>
  <si>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</si>
  <si>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</si>
  <si>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</si>
  <si>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</si>
  <si>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</si>
  <si>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</si>
  <si>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</si>
  <si>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</si>
  <si>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</si>
  <si>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</si>
  <si>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</si>
  <si>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</si>
  <si>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</si>
  <si>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</si>
  <si>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</si>
  <si>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</si>
  <si>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</si>
  <si>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</si>
  <si>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</si>
  <si>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</si>
  <si>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</si>
  <si>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</si>
  <si>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</si>
  <si>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</si>
  <si>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</si>
  <si>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</si>
  <si>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</si>
  <si>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</si>
  <si>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</si>
  <si>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</si>
  <si>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</si>
  <si>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</si>
  <si>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</si>
  <si>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</si>
  <si>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</si>
  <si>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</si>
  <si>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</si>
  <si>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</si>
  <si>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</si>
  <si>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</si>
  <si>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</si>
  <si>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</si>
  <si>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</si>
  <si>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</si>
  <si>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</si>
  <si>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</si>
  <si>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</si>
  <si>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</si>
  <si>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</si>
  <si>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</si>
  <si>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</si>
  <si>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</si>
  <si>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</si>
  <si>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</si>
  <si>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</si>
  <si>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</si>
  <si>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</si>
  <si>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</si>
  <si>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</si>
  <si>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</si>
  <si>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</si>
  <si>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</si>
  <si>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</si>
  <si>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</si>
  <si>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</si>
  <si>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</si>
  <si>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</si>
  <si>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</si>
  <si>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</si>
  <si>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</si>
  <si>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</si>
  <si>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</si>
  <si>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</si>
  <si>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</si>
  <si>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</si>
  <si>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</si>
  <si>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</si>
  <si>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</si>
  <si>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</si>
  <si>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</si>
  <si>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</si>
  <si>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</si>
  <si>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</si>
  <si>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</si>
  <si>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</si>
  <si>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</si>
  <si>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</si>
  <si>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</si>
  <si>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</si>
  <si>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</si>
  <si>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</si>
  <si>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</si>
  <si>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</si>
  <si>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</si>
  <si>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</si>
  <si>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</si>
  <si>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</si>
  <si>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</si>
  <si>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</si>
  <si>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</si>
  <si>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</si>
  <si>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</si>
  <si>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</si>
  <si>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</si>
  <si>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</si>
  <si>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</si>
  <si>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</si>
  <si>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</si>
  <si>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</si>
  <si>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</si>
  <si>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</si>
  <si>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</si>
  <si>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</si>
  <si>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</si>
  <si>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</si>
  <si>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</si>
  <si>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</si>
  <si>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</si>
  <si>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</si>
  <si>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</si>
  <si>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</si>
  <si>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</si>
  <si>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</si>
  <si>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</si>
  <si>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</si>
  <si>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</si>
  <si>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</si>
  <si>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</si>
  <si>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</si>
  <si>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</si>
  <si>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</si>
  <si>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</si>
  <si>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</si>
  <si>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</si>
  <si>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</si>
  <si>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</si>
  <si>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</si>
  <si>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</si>
  <si>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</si>
  <si>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</si>
  <si>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</si>
  <si>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</si>
  <si>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</si>
  <si>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</si>
  <si>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</si>
  <si>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</si>
  <si>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</si>
  <si>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</si>
  <si>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</si>
  <si>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</si>
  <si>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</si>
  <si>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</si>
  <si>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</si>
  <si>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</si>
  <si>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</si>
  <si>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</si>
  <si>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</si>
  <si>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</si>
  <si>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</si>
  <si>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</si>
  <si>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</si>
  <si>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</si>
  <si>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</si>
  <si>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</si>
  <si>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</si>
  <si>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</si>
  <si>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</si>
  <si>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</si>
  <si>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</si>
  <si>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</si>
  <si>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</si>
  <si>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</si>
  <si>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</si>
  <si>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</si>
  <si>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</si>
  <si>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</si>
  <si>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</si>
  <si>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</si>
  <si>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</si>
  <si>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</si>
  <si>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</si>
  <si>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</si>
  <si>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</si>
  <si>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</si>
  <si>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</si>
  <si>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</si>
  <si>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</si>
  <si>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</si>
  <si>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</si>
  <si>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</si>
  <si>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</si>
  <si>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</si>
  <si>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</si>
  <si>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</si>
  <si>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</si>
  <si>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</si>
  <si>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</si>
  <si>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</si>
  <si>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</si>
  <si>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</si>
  <si>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</si>
  <si>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</si>
  <si>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</si>
  <si>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</si>
  <si>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</si>
  <si>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</si>
  <si>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</si>
  <si>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</si>
  <si>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</si>
  <si>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</si>
  <si>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</si>
  <si>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</si>
  <si>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</si>
  <si>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</si>
  <si>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</si>
  <si>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</si>
  <si>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</si>
  <si>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</si>
  <si>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</si>
  <si>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</si>
  <si>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</si>
  <si>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</si>
  <si>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</si>
  <si>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</si>
  <si>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</si>
  <si>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</si>
  <si>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</si>
  <si>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</si>
  <si>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</si>
  <si>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</si>
  <si>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</si>
  <si>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</si>
  <si>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</si>
  <si>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</si>
  <si>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</si>
  <si>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</si>
  <si>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</si>
  <si>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</si>
  <si>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</si>
  <si>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</si>
  <si>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</si>
  <si>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</si>
  <si>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</si>
  <si>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</si>
  <si>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</si>
  <si>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</si>
  <si>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</si>
  <si>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</si>
  <si>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</si>
  <si>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</si>
  <si>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</si>
  <si>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</si>
  <si>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</si>
  <si>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</si>
  <si>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</si>
  <si>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</si>
  <si>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</si>
  <si>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</si>
  <si>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</si>
  <si>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</si>
  <si>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</si>
  <si>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</si>
  <si>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</si>
  <si>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</si>
  <si>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</si>
  <si>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</si>
  <si>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</si>
  <si>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</si>
  <si>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</si>
  <si>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</si>
  <si>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</si>
  <si>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</si>
  <si>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</si>
  <si>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</si>
  <si>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</si>
  <si>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</si>
  <si>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</si>
  <si>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</si>
  <si>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</si>
  <si>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</si>
  <si>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</si>
  <si>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</si>
  <si>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</si>
  <si>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</si>
  <si>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</si>
  <si>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</si>
  <si>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</si>
  <si>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</si>
  <si>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</si>
  <si>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</si>
  <si>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</si>
  <si>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</si>
  <si>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</si>
  <si>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</si>
  <si>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</si>
  <si>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</si>
  <si>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</si>
  <si>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</si>
  <si>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</si>
  <si>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</si>
  <si>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</si>
  <si>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</si>
  <si>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</si>
  <si>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</si>
  <si>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</si>
  <si>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</si>
  <si>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</si>
  <si>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</si>
  <si>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</si>
  <si>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</si>
  <si>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</si>
  <si>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</si>
  <si>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</si>
  <si>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</si>
  <si>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</si>
  <si>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</si>
  <si>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</si>
  <si>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</si>
  <si>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</si>
  <si>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</si>
  <si>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</si>
  <si>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</si>
  <si>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</si>
  <si>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</si>
  <si>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</si>
  <si>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</si>
  <si>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</si>
  <si>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</si>
  <si>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</si>
  <si>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</si>
  <si>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</si>
  <si>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</si>
  <si>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</si>
  <si>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</si>
  <si>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</si>
  <si>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</si>
  <si>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</si>
  <si>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</si>
  <si>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</si>
  <si>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</si>
  <si>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</si>
  <si>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</si>
  <si>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</si>
  <si>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</si>
  <si>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</si>
  <si>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</si>
  <si>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</si>
  <si>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</si>
  <si>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</si>
  <si>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</si>
  <si>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</si>
  <si>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</si>
  <si>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</si>
  <si>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</si>
  <si>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</si>
  <si>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</si>
  <si>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</si>
  <si>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</si>
  <si>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</si>
  <si>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</si>
  <si>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</si>
  <si>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</si>
  <si>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</si>
  <si>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</si>
  <si>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</si>
  <si>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</si>
  <si>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</si>
  <si>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</si>
  <si>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</si>
  <si>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</si>
  <si>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</si>
  <si>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</si>
  <si>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</si>
  <si>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</si>
  <si>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</si>
  <si>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</si>
  <si>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</si>
  <si>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</si>
  <si>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</si>
  <si>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</si>
  <si>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</si>
  <si>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</si>
  <si>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</si>
  <si>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</si>
  <si>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</si>
  <si>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</si>
  <si>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</si>
  <si>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</si>
  <si>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</si>
  <si>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</si>
  <si>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</si>
  <si>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</si>
  <si>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</si>
  <si>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</si>
  <si>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</si>
  <si>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</si>
  <si>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</si>
  <si>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</si>
  <si>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</si>
  <si>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</si>
  <si>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</si>
  <si>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</si>
  <si>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</si>
  <si>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</si>
  <si>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</si>
  <si>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</si>
  <si>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</si>
  <si>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</si>
  <si>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</si>
  <si>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</si>
  <si>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</si>
  <si>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</si>
  <si>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</si>
  <si>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</si>
  <si>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</si>
  <si>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</si>
  <si>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</si>
  <si>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</si>
  <si>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</si>
  <si>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</si>
  <si>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</si>
  <si>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</si>
  <si>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</si>
  <si>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</si>
  <si>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</si>
  <si>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</si>
  <si>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</si>
  <si>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</si>
  <si>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</si>
  <si>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</si>
  <si>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</si>
  <si>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</si>
  <si>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</si>
  <si>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</si>
  <si>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</si>
  <si>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</si>
  <si>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</si>
  <si>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</si>
  <si>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</si>
  <si>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</si>
  <si>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</si>
  <si>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</si>
  <si>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</si>
  <si>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</si>
  <si>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</si>
  <si>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</si>
  <si>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</si>
  <si>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</si>
  <si>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</si>
  <si>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</si>
  <si>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</si>
  <si>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</si>
  <si>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</si>
  <si>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</si>
  <si>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</si>
  <si>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</si>
  <si>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</si>
  <si>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</si>
  <si>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</si>
  <si>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</si>
  <si>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</si>
  <si>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</si>
  <si>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</si>
  <si>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</si>
  <si>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</si>
  <si>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</si>
  <si>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</si>
  <si>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</si>
  <si>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</si>
  <si>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</si>
  <si>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</si>
  <si>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</si>
  <si>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</si>
  <si>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</si>
  <si>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</si>
  <si>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</si>
  <si>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</si>
  <si>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</si>
  <si>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</si>
  <si>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</si>
  <si>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</si>
  <si>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</si>
  <si>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</si>
  <si>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</si>
  <si>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</si>
  <si>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</si>
  <si>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</si>
  <si>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</si>
  <si>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</si>
  <si>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</si>
  <si>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</si>
  <si>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</si>
  <si>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</si>
  <si>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</si>
  <si>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</si>
  <si>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</si>
  <si>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</si>
  <si>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</si>
  <si>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</si>
  <si>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</si>
  <si>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</si>
  <si>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</si>
  <si>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</si>
  <si>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</si>
  <si>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</si>
  <si>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</si>
  <si>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</si>
  <si>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</si>
  <si>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</si>
  <si>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</si>
  <si>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</si>
  <si>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</si>
  <si>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</si>
  <si>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</si>
  <si>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</si>
  <si>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</si>
  <si>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</si>
  <si>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</si>
  <si>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</si>
  <si>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</si>
  <si>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</si>
  <si>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</si>
  <si>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</si>
  <si>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</si>
  <si>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</si>
  <si>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</si>
  <si>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</si>
  <si>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</si>
  <si>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</si>
  <si>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</si>
  <si>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</si>
  <si>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</si>
  <si>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</si>
  <si>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</si>
  <si>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</si>
  <si>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</si>
  <si>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</si>
  <si>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</si>
  <si>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</si>
  <si>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</si>
  <si>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</si>
  <si>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</si>
  <si>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</si>
  <si>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</si>
  <si>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</si>
  <si>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</si>
  <si>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</si>
  <si>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</si>
  <si>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</si>
  <si>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</si>
  <si>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</si>
  <si>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</si>
  <si>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</si>
  <si>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</si>
  <si>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</si>
  <si>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</si>
  <si>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</si>
  <si>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</si>
  <si>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</si>
  <si>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</si>
  <si>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</si>
  <si>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</si>
  <si>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</si>
  <si>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</si>
  <si>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</si>
  <si>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</si>
  <si>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</si>
  <si>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</si>
  <si>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</si>
  <si>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</si>
  <si>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</si>
  <si>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</si>
  <si>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</si>
  <si>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</si>
  <si>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</si>
  <si>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</si>
  <si>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</si>
  <si>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</si>
  <si>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</si>
  <si>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</si>
  <si>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</si>
  <si>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</si>
  <si>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</si>
  <si>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</si>
  <si>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</si>
  <si>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</si>
  <si>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</si>
  <si>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</si>
  <si>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</si>
  <si>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</si>
  <si>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</si>
  <si>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</si>
  <si>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</si>
  <si>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</si>
  <si>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</si>
  <si>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</si>
  <si>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</si>
  <si>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</si>
  <si>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</si>
  <si>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</si>
  <si>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</si>
  <si>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</si>
  <si>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</si>
  <si>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</si>
  <si>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</si>
  <si>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</si>
  <si>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</si>
  <si>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</si>
  <si>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</si>
  <si>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</si>
  <si>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</si>
  <si>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</si>
  <si>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</si>
  <si>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</si>
  <si>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</si>
  <si>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</si>
  <si>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</si>
  <si>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</si>
  <si>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</si>
  <si>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</si>
  <si>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</si>
  <si>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</si>
  <si>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</si>
  <si>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</si>
  <si>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</si>
  <si>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</si>
  <si>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</si>
  <si>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</si>
  <si>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</si>
  <si>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</si>
  <si>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</si>
  <si>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</si>
  <si>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</si>
  <si>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</si>
  <si>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</si>
  <si>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</si>
  <si>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</si>
  <si>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</si>
  <si>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</si>
  <si>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</si>
  <si>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</si>
  <si>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</si>
  <si>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</si>
  <si>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</si>
  <si>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</si>
  <si>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</si>
  <si>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</si>
  <si>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</si>
  <si>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</si>
  <si>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</si>
  <si>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</si>
  <si>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</si>
  <si>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</si>
  <si>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</si>
  <si>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</si>
  <si>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</si>
  <si>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</si>
  <si>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</si>
  <si>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</si>
  <si>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</si>
  <si>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</si>
  <si>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</si>
  <si>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</si>
  <si>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</si>
  <si>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</si>
  <si>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</si>
  <si>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</si>
  <si>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</si>
  <si>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</si>
  <si>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</si>
  <si>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</si>
  <si>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</si>
  <si>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</si>
  <si>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</si>
  <si>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</si>
  <si>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</si>
  <si>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</si>
  <si>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</si>
  <si>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</si>
  <si>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</si>
  <si>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</si>
  <si>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</si>
  <si>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</si>
  <si>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</si>
  <si>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</si>
  <si>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</si>
  <si>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</si>
  <si>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</si>
  <si>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</si>
  <si>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</si>
  <si>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</si>
  <si>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</si>
  <si>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</si>
  <si>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</si>
  <si>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</si>
  <si>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</si>
  <si>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</si>
  <si>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</si>
  <si>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</si>
  <si>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</si>
  <si>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</si>
  <si>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</si>
  <si>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</si>
  <si>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</si>
  <si>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</si>
  <si>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</si>
  <si>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</si>
  <si>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</si>
  <si>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</si>
  <si>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</si>
  <si>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</si>
  <si>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</si>
  <si>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</si>
  <si>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</si>
  <si>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</si>
  <si>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</si>
  <si>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</si>
  <si>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</si>
  <si>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</si>
  <si>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</si>
  <si>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</si>
  <si>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</si>
  <si>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</si>
  <si>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</si>
  <si>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</si>
  <si>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</si>
  <si>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</si>
  <si>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</si>
  <si>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</si>
  <si>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</si>
  <si>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</si>
  <si>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</si>
  <si>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</si>
  <si>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</si>
  <si>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</si>
  <si>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</si>
  <si>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</si>
  <si>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</si>
  <si>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</si>
  <si>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</si>
  <si>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</si>
  <si>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</si>
  <si>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</si>
  <si>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</si>
  <si>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</si>
  <si>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</si>
  <si>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</si>
  <si>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</si>
  <si>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</si>
  <si>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</si>
  <si>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</si>
  <si>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</si>
  <si>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</si>
  <si>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</si>
  <si>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</si>
  <si>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</si>
  <si>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</si>
  <si>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</si>
  <si>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</si>
  <si>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</si>
  <si>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</si>
  <si>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</si>
  <si>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</si>
  <si>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</si>
  <si>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</si>
  <si>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</si>
  <si>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</si>
  <si>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</si>
  <si>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</si>
  <si>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</si>
  <si>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</si>
  <si>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</si>
  <si>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</si>
  <si>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</si>
  <si>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</si>
  <si>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</si>
  <si>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</si>
  <si>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</si>
  <si>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</si>
  <si>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</si>
  <si>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</si>
  <si>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</si>
  <si>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</si>
  <si>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</si>
  <si>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</si>
  <si>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</si>
  <si>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</si>
  <si>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</si>
  <si>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</si>
  <si>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</si>
  <si>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</si>
  <si>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</si>
  <si>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</si>
  <si>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</si>
  <si>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</si>
  <si>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</si>
  <si>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</si>
  <si>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</si>
  <si>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</si>
  <si>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</si>
  <si>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</si>
  <si>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</si>
  <si>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</si>
  <si>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</si>
  <si>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</si>
  <si>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</si>
  <si>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</si>
  <si>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</si>
  <si>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</si>
  <si>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</si>
  <si>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</si>
  <si>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</si>
  <si>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</si>
  <si>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</si>
  <si>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</si>
  <si>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</si>
  <si>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</si>
  <si>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</si>
  <si>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</si>
  <si>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</si>
  <si>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</si>
  <si>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</si>
  <si>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</si>
  <si>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</si>
  <si>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</si>
  <si>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</si>
  <si>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</si>
  <si>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</si>
  <si>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</si>
  <si>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</si>
  <si>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</si>
  <si>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</si>
  <si>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</si>
  <si>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</si>
  <si>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</si>
  <si>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</si>
  <si>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</si>
  <si>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</si>
  <si>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</si>
  <si>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</si>
  <si>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</si>
  <si>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</si>
  <si>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</si>
  <si>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</si>
  <si>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</si>
  <si>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</si>
  <si>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</si>
  <si>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</si>
  <si>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</si>
  <si>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</si>
  <si>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</si>
  <si>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</si>
  <si>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</si>
  <si>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</si>
  <si>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</si>
  <si>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</si>
  <si>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</si>
  <si>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</si>
  <si>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</si>
  <si>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</si>
  <si>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</si>
  <si>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</si>
  <si>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</si>
  <si>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</si>
  <si>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</si>
  <si>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</si>
  <si>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</si>
  <si>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</si>
  <si>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</si>
  <si>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</si>
  <si>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</si>
  <si>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</si>
  <si>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</si>
  <si>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</si>
  <si>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</si>
  <si>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</si>
  <si>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</si>
  <si>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</si>
  <si>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</si>
  <si>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</si>
  <si>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</si>
  <si>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</si>
  <si>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</si>
  <si>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</si>
  <si>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</si>
  <si>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</si>
  <si>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</si>
  <si>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</si>
  <si>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</si>
  <si>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</si>
  <si>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</si>
  <si>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</si>
  <si>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</si>
  <si>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</si>
  <si>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</si>
  <si>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</si>
  <si>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</si>
  <si>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</si>
  <si>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</si>
  <si>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</si>
  <si>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</si>
  <si>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</si>
  <si>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</si>
  <si>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</si>
  <si>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</si>
  <si>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</si>
  <si>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</si>
  <si>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</si>
  <si>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</si>
  <si>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</si>
  <si>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</si>
  <si>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</si>
  <si>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</si>
  <si>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</si>
  <si>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</si>
  <si>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</si>
  <si>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</si>
  <si>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</si>
  <si>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</si>
  <si>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</si>
  <si>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</si>
  <si>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</si>
  <si>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</si>
  <si>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</si>
  <si>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</si>
  <si>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</si>
  <si>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</si>
  <si>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</si>
  <si>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</si>
  <si>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</si>
  <si>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</si>
  <si>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</si>
  <si>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</si>
  <si>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</si>
  <si>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</si>
  <si>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</si>
  <si>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</si>
  <si>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</si>
  <si>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</si>
  <si>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</si>
  <si>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</si>
  <si>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</si>
  <si>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</si>
  <si>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</si>
  <si>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</si>
  <si>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</si>
  <si>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</si>
  <si>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</si>
  <si>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</si>
  <si>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</si>
  <si>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</si>
  <si>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</si>
  <si>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</si>
  <si>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</si>
  <si>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</si>
  <si>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</si>
  <si>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</si>
  <si>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</si>
  <si>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</si>
  <si>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</si>
  <si>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</si>
  <si>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</si>
  <si>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</si>
  <si>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</si>
  <si>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</si>
  <si>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</si>
  <si>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</si>
  <si>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</si>
  <si>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</si>
  <si>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</si>
  <si>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</si>
  <si>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</si>
  <si>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</si>
  <si>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</si>
  <si>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</si>
  <si>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</si>
  <si>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</si>
  <si>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</si>
  <si>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</si>
  <si>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</si>
  <si>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</si>
  <si>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</si>
  <si>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</si>
  <si>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</si>
  <si>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</si>
  <si>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</si>
  <si>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</si>
  <si>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</si>
  <si>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</si>
  <si>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</si>
  <si>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</si>
  <si>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</si>
  <si>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</si>
  <si>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</si>
  <si>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</si>
  <si>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</si>
  <si>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</si>
  <si>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</si>
  <si>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</si>
  <si>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</si>
  <si>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</si>
  <si>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</si>
  <si>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</si>
  <si>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</si>
  <si>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</si>
  <si>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</si>
  <si>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</si>
  <si>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</si>
  <si>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</si>
  <si>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</si>
  <si>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</si>
  <si>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</si>
  <si>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</si>
  <si>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</si>
  <si>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</si>
  <si>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</si>
  <si>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</si>
  <si>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</si>
  <si>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</si>
  <si>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</si>
  <si>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</si>
  <si>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</si>
  <si>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</si>
  <si>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</si>
  <si>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</si>
  <si>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</si>
  <si>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</si>
  <si>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</si>
  <si>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</si>
  <si>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</si>
  <si>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</si>
  <si>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</si>
  <si>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</si>
  <si>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</si>
  <si>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</si>
  <si>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</si>
  <si>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</si>
  <si>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</si>
  <si>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</si>
  <si>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</si>
  <si>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</si>
  <si>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</si>
  <si>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</si>
  <si>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</si>
  <si>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</si>
  <si>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</si>
  <si>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</si>
  <si>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</si>
  <si>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</si>
  <si>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</si>
  <si>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</si>
  <si>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</si>
  <si>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</si>
  <si>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</si>
  <si>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</si>
  <si>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</si>
  <si>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</si>
  <si>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</si>
  <si>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</si>
  <si>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</si>
  <si>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</si>
  <si>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</si>
  <si>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</si>
  <si>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</si>
  <si>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</si>
  <si>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</si>
  <si>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</si>
  <si>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</si>
  <si>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</si>
  <si>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</si>
  <si>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</si>
  <si>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</si>
  <si>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</si>
  <si>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</si>
  <si>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</si>
  <si>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</si>
  <si>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</si>
  <si>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</si>
  <si>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</si>
  <si>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</si>
  <si>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</si>
  <si>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</si>
  <si>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</si>
  <si>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</si>
  <si>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</si>
  <si>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</si>
  <si>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</si>
  <si>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</si>
  <si>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</si>
  <si>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</si>
  <si>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</si>
  <si>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</si>
  <si>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</si>
  <si>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</si>
  <si>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</si>
  <si>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</si>
  <si>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</si>
  <si>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</si>
  <si>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</si>
  <si>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</si>
  <si>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</si>
  <si>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</si>
  <si>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</si>
  <si>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</si>
  <si>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</si>
  <si>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</si>
  <si>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</si>
  <si>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</si>
  <si>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</si>
  <si>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</si>
  <si>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</si>
  <si>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</si>
  <si>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</si>
  <si>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</si>
  <si>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</si>
  <si>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</si>
  <si>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</si>
  <si>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</si>
  <si>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</si>
  <si>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</si>
  <si>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</si>
  <si>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</si>
  <si>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</si>
  <si>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</si>
  <si>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</si>
  <si>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</si>
  <si>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</si>
  <si>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</si>
  <si>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</si>
  <si>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</si>
  <si>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</si>
  <si>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</si>
  <si>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</si>
  <si>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</si>
  <si>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</si>
  <si>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</si>
  <si>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</si>
  <si>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</si>
  <si>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</si>
  <si>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</si>
  <si>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</si>
  <si>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</si>
  <si>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</si>
  <si>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</si>
  <si>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</si>
  <si>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</si>
  <si>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</si>
  <si>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</si>
  <si>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</si>
  <si>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</si>
  <si>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</si>
  <si>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</si>
  <si>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</si>
  <si>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</si>
  <si>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</si>
  <si>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</si>
  <si>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</si>
  <si>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</si>
  <si>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</si>
  <si>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</si>
  <si>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</si>
  <si>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</si>
  <si>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</si>
  <si>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</si>
  <si>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</si>
  <si>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</si>
  <si>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</si>
  <si>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</si>
  <si>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</si>
  <si>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</si>
  <si>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</si>
  <si>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</si>
  <si>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</si>
  <si>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</si>
  <si>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</si>
  <si>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</si>
  <si>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</si>
  <si>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</si>
  <si>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</si>
  <si>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</si>
  <si>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</si>
  <si>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</si>
  <si>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</si>
  <si>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</si>
  <si>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</si>
  <si>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</si>
  <si>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</si>
  <si>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</si>
  <si>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</si>
  <si>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</si>
  <si>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</si>
  <si>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</si>
  <si>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</si>
  <si>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</si>
  <si>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</si>
  <si>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</si>
  <si>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</si>
  <si>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</si>
  <si>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</si>
  <si>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</si>
  <si>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</si>
  <si>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</si>
  <si>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</si>
  <si>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</si>
  <si>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</si>
  <si>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</si>
  <si>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</si>
  <si>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</si>
  <si>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</si>
  <si>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</si>
  <si>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</si>
  <si>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</si>
  <si>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</si>
  <si>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</si>
  <si>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</si>
  <si>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</si>
  <si>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</si>
  <si>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</si>
  <si>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</si>
  <si>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</si>
  <si>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</si>
  <si>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</si>
  <si>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</si>
  <si>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</si>
  <si>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</si>
  <si>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</si>
  <si>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</si>
  <si>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</si>
  <si>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</si>
  <si>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</si>
  <si>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</si>
  <si>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</si>
  <si>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</si>
  <si>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</si>
  <si>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</si>
  <si>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</si>
  <si>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</si>
  <si>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</si>
  <si>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</si>
  <si>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</si>
  <si>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</si>
  <si>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</si>
  <si>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</si>
  <si>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</si>
  <si>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</si>
  <si>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</si>
  <si>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</si>
  <si>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</si>
  <si>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</si>
  <si>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</si>
  <si>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</si>
  <si>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</si>
  <si>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</si>
  <si>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</si>
  <si>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</si>
  <si>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</si>
  <si>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</si>
  <si>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</si>
  <si>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</si>
  <si>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</si>
  <si>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</si>
  <si>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</si>
  <si>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</si>
  <si>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</si>
  <si>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</si>
  <si>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</si>
  <si>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</si>
  <si>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</si>
  <si>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</si>
  <si>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</si>
  <si>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</si>
  <si>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</si>
  <si>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</si>
  <si>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</si>
  <si>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</si>
  <si>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</si>
  <si>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</si>
  <si>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</si>
  <si>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</si>
  <si>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</si>
  <si>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</si>
  <si>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</si>
  <si>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</si>
  <si>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</si>
  <si>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</si>
  <si>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</si>
  <si>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</si>
  <si>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</si>
  <si>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</si>
  <si>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</si>
  <si>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</si>
  <si>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</si>
  <si>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</si>
  <si>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</si>
  <si>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</si>
  <si>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</si>
  <si>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</si>
  <si>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</si>
  <si>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</si>
  <si>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</si>
  <si>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</si>
  <si>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</si>
  <si>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</si>
  <si>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</si>
  <si>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</si>
  <si>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</si>
  <si>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</si>
  <si>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</si>
  <si>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</si>
  <si>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</si>
  <si>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</si>
  <si>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</si>
  <si>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</si>
  <si>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</si>
  <si>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</si>
  <si>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</si>
  <si>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</si>
  <si>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</si>
  <si>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</si>
  <si>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</si>
  <si>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</si>
  <si>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</si>
  <si>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</si>
  <si>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</si>
  <si>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</si>
  <si>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</si>
  <si>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</si>
  <si>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</si>
  <si>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</si>
  <si>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</si>
  <si>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</si>
  <si>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</si>
  <si>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</si>
  <si>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</si>
  <si>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</si>
  <si>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</si>
  <si>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</si>
  <si>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</si>
  <si>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</si>
  <si>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</si>
  <si>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</si>
  <si>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</si>
  <si>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</si>
  <si>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</si>
  <si>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</si>
  <si>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</si>
  <si>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</si>
  <si>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</si>
  <si>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</si>
  <si>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</si>
  <si>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</si>
  <si>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</si>
  <si>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</si>
  <si>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</si>
  <si>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</si>
  <si>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</si>
  <si>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</si>
  <si>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</si>
  <si>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</si>
  <si>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</si>
  <si>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</si>
  <si>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</si>
  <si>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</si>
  <si>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</si>
  <si>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</si>
  <si>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</si>
  <si>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</si>
  <si>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</si>
  <si>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</si>
  <si>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</si>
  <si>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</si>
  <si>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</si>
  <si>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</si>
  <si>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</si>
  <si>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</si>
  <si>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</si>
  <si>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</si>
  <si>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</si>
  <si>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</si>
  <si>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</si>
  <si>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</si>
  <si>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</si>
  <si>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</si>
  <si>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</si>
  <si>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</si>
  <si>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</si>
  <si>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</si>
  <si>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</si>
  <si>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</si>
  <si>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</si>
  <si>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</si>
  <si>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</si>
  <si>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</si>
  <si>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</si>
  <si>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</si>
  <si>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</si>
  <si>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</si>
  <si>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</si>
  <si>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</si>
  <si>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</si>
  <si>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</si>
  <si>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</si>
  <si>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</si>
  <si>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</si>
  <si>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</si>
  <si>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</si>
  <si>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</si>
  <si>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</si>
  <si>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</si>
  <si>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</si>
  <si>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</si>
  <si>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</si>
  <si>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</si>
  <si>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</si>
  <si>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</si>
  <si>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</si>
  <si>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</si>
  <si>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</si>
  <si>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</si>
  <si>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</si>
  <si>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</si>
  <si>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</si>
  <si>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</si>
  <si>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</si>
  <si>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</si>
  <si>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</si>
  <si>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</si>
  <si>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</si>
  <si>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</si>
  <si>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</si>
  <si>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</si>
  <si>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</si>
  <si>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</si>
  <si>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</si>
  <si>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</si>
  <si>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</si>
  <si>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</si>
  <si>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</si>
  <si>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</si>
  <si>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</si>
  <si>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</si>
  <si>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</si>
  <si>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</si>
  <si>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</si>
  <si>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</si>
  <si>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</si>
  <si>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</si>
  <si>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</si>
  <si>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</si>
  <si>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</si>
  <si>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</si>
  <si>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</si>
  <si>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</si>
  <si>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</si>
  <si>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</si>
  <si>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</si>
  <si>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</si>
  <si>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</si>
  <si>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</si>
  <si>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</si>
  <si>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</si>
  <si>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</si>
  <si>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</si>
  <si>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</si>
  <si>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</si>
  <si>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</si>
  <si>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</si>
  <si>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</si>
  <si>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</si>
  <si>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</si>
  <si>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</si>
  <si>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</si>
  <si>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</si>
  <si>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</si>
  <si>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</si>
  <si>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</si>
  <si>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</si>
  <si>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</si>
  <si>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</si>
  <si>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</si>
  <si>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</si>
  <si>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</si>
  <si>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</si>
  <si>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</si>
  <si>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</si>
  <si>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</si>
  <si>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</si>
  <si>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</si>
  <si>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</si>
  <si>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</si>
  <si>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</si>
  <si>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</si>
  <si>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</si>
  <si>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</si>
  <si>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</si>
  <si>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</si>
  <si>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</si>
  <si>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</si>
  <si>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</si>
  <si>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</si>
  <si>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</si>
  <si>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</si>
  <si>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</si>
  <si>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</si>
  <si>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</si>
  <si>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</si>
  <si>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</si>
  <si>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</si>
  <si>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</si>
  <si>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</si>
  <si>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</si>
  <si>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</si>
  <si>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</si>
  <si>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</si>
  <si>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</si>
  <si>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</si>
  <si>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</si>
  <si>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</si>
  <si>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</si>
  <si>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</si>
  <si>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</si>
  <si>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</si>
  <si>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</si>
  <si>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</si>
  <si>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</si>
  <si>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</si>
  <si>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</si>
  <si>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</si>
  <si>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</si>
  <si>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</si>
  <si>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</si>
  <si>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</si>
  <si>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</si>
  <si>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</si>
  <si>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</si>
  <si>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</si>
  <si>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</si>
  <si>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</si>
  <si>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</si>
  <si>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</si>
  <si>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</si>
  <si>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</si>
  <si>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</si>
  <si>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</si>
  <si>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</si>
  <si>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</si>
  <si>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</si>
  <si>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</si>
  <si>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</si>
  <si>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</si>
  <si>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</si>
  <si>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</si>
  <si>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</si>
  <si>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</si>
  <si>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</si>
  <si>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</si>
  <si>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</si>
  <si>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</si>
  <si>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</si>
  <si>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</si>
  <si>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</si>
  <si>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</si>
  <si>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</si>
  <si>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</si>
  <si>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</si>
  <si>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</si>
  <si>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</si>
  <si>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</si>
  <si>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</si>
  <si>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</si>
  <si>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</si>
  <si>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</si>
  <si>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</si>
  <si>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</si>
  <si>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</si>
  <si>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</si>
  <si>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</si>
  <si>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</si>
  <si>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</si>
  <si>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</si>
  <si>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</si>
  <si>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</si>
  <si>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</si>
  <si>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</si>
  <si>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</si>
  <si>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</si>
  <si>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</si>
  <si>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</si>
  <si>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</si>
  <si>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</si>
  <si>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</si>
  <si>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</si>
  <si>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</si>
  <si>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</si>
  <si>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</si>
  <si>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</si>
  <si>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</si>
  <si>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</si>
  <si>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</si>
  <si>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</si>
  <si>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</si>
  <si>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</si>
  <si>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</si>
  <si>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</si>
  <si>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</si>
  <si>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</si>
  <si>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</si>
  <si>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</si>
  <si>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</si>
  <si>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</si>
  <si>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</si>
  <si>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</si>
  <si>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50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</si>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</sst>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293.35188715277764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12.856898726851796</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3.6470486113103107E-2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45956.300313078704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45956.300313078704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45956.300313078704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45956.300313078704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45956.300313078704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45956.300313078704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45956.300313078704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45956.300313078704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45956.300313078704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45956.300313078704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45956.300313078704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45956.300313078704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45956.300313078704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45956.300313078704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45956.300313078704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45956.300313078704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45956.300313078704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45956.300313078704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45956.300313078704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45956.300313078704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45956.300313078704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45956.300313078704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45956.300313078704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45956.300313078704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45956.300313078704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45956.300313078704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45956.300313078704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45956.300313078704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45956.300313078704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45956.300313078704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45956.300313078704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45956.300313078704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45956.300313078704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45956.300313078704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45956.300313078704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45956.300313078704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45956.300313078704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45956.300313078704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45956.300313078704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45956.300313078704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45956.300313078704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45956.300313078704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45956.300313078704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45956.300313078704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45956.300313078704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45956.300313078704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45956.300313078704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45956.300313078704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45956.300313078704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45956.300313078704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45956.300313078704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45956.300313078704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45956.300313078704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45956.300313078704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45956.300313078704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9D30730C-2A0A-40AC-8322-571821251475}"/>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C8" sqref="C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131.3004751157423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11.804537615738809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26769</v>
      </c>
      <c r="E5" s="114" t="s">
        <v>39081</v>
      </c>
      <c r="F5" s="115">
        <v>45956.298819444448</v>
      </c>
      <c r="G5" s="116">
        <f ca="1">IFERROR(NOW()-F5,"-")</f>
        <v>1.4936342558939941E-3</v>
      </c>
      <c r="H5" s="115">
        <v>45956.293402777781</v>
      </c>
      <c r="I5" s="18" t="str">
        <f>IFERROR(VLOOKUP(D5,DB!A:F,6,0),"")</f>
        <v>Generator-SG</v>
      </c>
      <c r="J5" s="18" t="str">
        <f>IFERROR(VLOOKUP(D5,DB!A:G,7,0),"")</f>
        <v>Weak</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45956.300313078704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45956.300313078704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45956.300313078704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45956.300313078704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45956.300313078704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45956.300313078704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45956.300313078704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45956.300313078704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45956.300313078704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45956.300313078704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45956.300313078704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45956.300313078704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45956.300313078704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45956.300313078704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45956.300313078704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45956.300313078704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45956.300313078704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45956.300313078704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45956.300313078704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45956.300313078704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45956.300313078704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45956.300313078704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45956.300313078704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45956.300313078704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45956.300313078704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45956.300313078704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45956.300313078704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45956.300313078704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45956.300313078704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45956.300313078704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45956.300313078704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45956.300313078704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45956.300313078704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45956.300313078704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45956.300313078704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45956.300313078704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45956.300313078704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45956.300313078704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45956.300313078704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45956.300313078704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45956.300313078704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45956.300313078704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45956.300313078704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45956.300313078704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45956.300313078704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45956.300313078704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45956.300313078704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45956.300313078704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45956.300313078704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45956.300313078704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45956.300313078704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45956.300313078704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45956.300313078704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45956.300313078704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45956.300313078704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45956.300313078704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45956.300313078704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45956.300313078704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45956.300313078704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45956.300313078704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45956.300313078704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45956.300313078704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45956.300313078704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45956.300313078704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45956.300313078704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45956.300313078704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45956.300313078704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45956.300313078704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45956.300313078704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45956.300313078704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45956.300313078704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45956.300313078704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45956.300313078704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45956.300313078704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45956.300313078704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45956.300313078704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45956.300313078704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45956.300313078704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45956.300313078704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45956.300313078704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45956.300313078704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45956.300313078704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45956.300313078704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45956.300313078704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45956.300313078704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45956.300313078704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45956.300313078704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45956.300313078704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45956.300313078704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45956.300313078704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45956.300313078704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45956.300313078704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45956.300313078704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45956.300313078704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45956.300313078704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45956.300313078704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45956.300313078704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45956.300313078704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45956.300313078704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45956.300313078704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45956.300313078704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45956.300313078704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45956.300313078704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45956.300313078704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45956.300313078704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45956.300313078704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45956.300313078704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45956.300313078704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45956.300313078704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45956.300313078704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45956.300313078704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45956.300313078704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45956.300313078704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45956.300313078704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45956.300313078704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45956.300313078704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45956.300313078704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45956.300313078704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45956.300313078704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45956.300313078704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45956.300313078704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45956.300313078704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45956.300313078704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45956.300313078704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45956.300313078704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45956.300313078704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45956.300313078704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45956.300313078704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45956.300313078704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45956.300313078704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45956.300313078704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45956.300313078704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45956.300313078704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45956.300313078704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45956.300313078704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45956.300313078704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45956.300313078704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45956.300313078704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45956.300313078704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45956.300313078704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45956.300313078704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45956.300313078704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45956.300313078704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45956.300313078704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45956.300313078704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45956.300313078704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45956.300313078704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45956.300313078704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45956.300313078704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45956.300313078704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45956.300313078704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45956.300313078704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45956.300313078704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45956.300313078704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45956.300313078704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45956.300313078704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45956.300313078704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45956.300313078704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45956.300313078704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45956.300313078704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45956.300313078704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45956.300313078704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45956.300313078704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45956.300313078704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45956.300313078704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45956.300313078704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45956.300313078704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45956.300313078704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45956.300313078704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45956.300313078704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45956.300313078704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45956.300313078704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45956.300313078704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45956.300313078704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45956.300313078704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45956.300313078704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45956.300313078704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45956.300313078704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45956.300313078704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45956.300313078704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45956.300313078704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45956.300313078704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45956.300313078704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45956.300313078704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45956.300313078704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45956.300313078704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45956.300313078704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45956.300313078704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45956.300313078704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45956.300313078704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45956.300313078704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45956.300313078704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45956.300313078704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45956.300313078704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45956.300313078704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45956.300313078704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45956.300313078704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45956.300313078704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45956.300313078704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45956.300313078704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45956.300313078704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45956.300313078704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45956.300313078704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45956.300313078704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45956.300313078704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45956.300313078704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45956.300313078704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45956.300313078704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45956.300313078704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45956.300313078704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45956.300313078704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45956.300313078704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45956.300313078704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45956.300313078704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45956.300313078704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45956.300313078704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45956.300313078704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45956.300313078704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45956.300313078704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45956.300313078704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16" sqref="D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45956.300313078704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45956.300313078704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45956.300313078704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45956.300313078704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45956.300313078704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45956.300313078704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45956.300313078704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45956.300313078704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45956.300313078704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45956.300313078704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45956.300313078704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45956.300313078704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45956.300313078704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45956.300313078704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45956.300313078704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45956.300313078704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45956.300313078704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45956.300313078704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45956.300313078704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45956.300313078704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45956.300313078704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45956.300313078704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45956.300313078704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45956.300313078704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45956.300313078704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45956.300313078704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45956.300313078704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45956.300313078704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45956.300313078704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45956.300313078704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45956.300313078704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45956.300313078704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45956.300313078704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45956.300313078704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45956.300313078704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45956.300313078704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45956.300313078704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45956.300313078704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45956.300313078704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45956.300313078704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45956.300313078704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45956.300313078704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45956.300313078704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45956.300313078704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45956.300313078704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45956.300313078704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45956.300313078704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45956.300313078704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45956.300313078704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45956.300313078704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45956.300313078704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45956.300313078704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45956.300313078704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45956.300313078704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45956.300313078704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45956.300313078704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45956.300313078704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45956.300313078704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45956.300313078704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45956.300313078704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45956.300313078704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45956.300313078704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45956.300313078704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45956.300313078704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45956.300313078704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45956.300313078704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45956.300313078704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45956.300313078704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45956.300313078704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45956.300313078704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45956.300313078704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45956.300313078704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45956.300313078704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45956.300313078704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45956.300313078704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45956.300313078704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45956.300313078704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45956.300313078704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45956.300313078704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45956.300313078704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45956.300313078704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45956.300313078704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45956.300313078704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45956.300313078704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45956.300313078704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45956.300313078704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45956.300313078704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45956.300313078704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45956.300313078704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45956.300313078704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45956.300313078704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45956.300313078704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45956.300313078704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45956.300313078704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45956.300313078704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45956.300313078704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45956.300313078704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45956.300313078704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45956.300313078704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45956.300313078704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45956.300313078704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45956.300313078704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45956.300313078704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45956.300313078704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45956.300313078704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45956.300313078704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45956.300313078704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45956.300313078704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45956.300313078704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45956.300313078704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45956.300313078704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45956.300313078704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45956.300313078704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45956.300313078704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45956.300313078704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45956.300313078704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45956.300313078704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45956.300313078704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45956.300313078704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45956.300313078704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45956.300313078704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45956.300313078704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45956.300313078704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45956.300313078704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45956.300313078704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45956.300313078704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45956.300313078704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45956.300313078704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45956.300313078704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45956.300313078704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45956.300313078704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45956.300313078704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45956.300313078704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45956.300313078704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45956.300313078704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45956.300313078704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45956.300313078704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45956.300313078704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45956.300313078704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45956.300313078704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45956.300313078704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45956.300313078704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45956.300313078704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45956.300313078704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45956.300313078704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45956.300313078704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45956.300313078704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45956.300313078704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45956.300313078704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45956.300313078704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45956.300313078704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45956.300313078704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45956.300313078704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45956.300313078704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45956.300313078704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45956.300313078704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45956.300313078704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45956.300313078704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45956.300313078704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45956.300313078704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45956.300313078704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45956.300313078704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45956.300313078704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45956.300313078704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45956.300313078704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45956.300313078704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45956.300313078704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45956.300313078704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45956.300313078704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45956.300313078704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45956.300313078704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45956.300313078704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45956.300313078704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45956.300313078704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45956.300313078704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45956.300313078704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45956.300313078704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45956.300313078704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45956.300313078704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45956.300313078704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45956.300313078704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45956.300313078704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45956.300313078704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45956.300313078704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45956.300313078704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45956.300313078704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45956.300313078704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45956.300313078704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45956.300313078704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45956.300313078704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45956.300313078704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45956.300313078704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45956.300313078704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45956.300313078704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45956.300313078704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45956.300313078704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45956.300313078704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45956.300313078704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45956.300313078704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45956.300313078704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45956.300313078704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45956.300313078704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45956.300313078704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45956.300313078704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45956.300313078704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45956.300313078704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45956.300313078704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45956.300313078704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45956.300313078704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45956.300313078704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45956.300313078704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45956.300313078704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45956.300313078704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45956.300313078704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45956.300313078704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45956.300313078704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45956.300313078704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45956.300313078704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45956.300313078704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45956.300313078704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45956.300313078704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45956.300313078704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45956.300313078704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45956.300313078704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45956.300313078704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45956.300313078704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45956.300313078704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45956.300313078704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45956.300313078704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45956.300313078704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45956.300313078704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45956.300313078704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45956.300313078704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45956.300313078704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45956.300313078704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45956.300313078704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45956.300313078704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45956.300313078704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45956.300313078704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45956.300313078704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45956.300313078704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45956.300313078704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45956.300313078704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45956.300313078704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45956.300313078704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45956.300313078704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45956.300313078704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45956.300313078704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45956.300313078704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45956.300313078704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45956.300313078704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45956.300313078704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45956.300313078704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45956.300313078704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45956.300313078704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45956.300313078704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45956.300313078704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45956.300313078704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45956.300313078704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45956.300313078704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45956.300313078704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45956.300313078704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45956.300313078704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45956.300313078704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45956.300313078704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45956.300313078704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45956.300313078704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45956.300313078704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45956.300313078704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45956.300313078704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45956.300313078704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45956.300313078704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45956.300313078704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45956.300313078704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45956.300313078704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45956.300313078704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45956.300313078704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45956.300313078704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45956.300313078704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45956.300313078704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45956.300313078704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45956.300313078704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45956.300313078704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45956.300313078704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45956.300313078704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45956.300313078704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45956.300313078704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45956.300313078704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45956.300313078704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45956.300313078704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45956.300313078704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45956.300313078704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45956.300313078704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45956.300313078704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45956.300313078704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45956.300313078704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45956.300313078704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45956.300313078704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45956.300313078704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45956.300313078704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45956.300313078704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45956.300313078704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45956.300313078704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45956.300313078704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45956.300313078704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45956.300313078704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45956.300313078704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45956.300313078704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45956.300313078704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45956.300313078704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45956.300313078704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45956.300313078704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45956.300313078704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45956.300313078704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45956.300313078704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45956.300313078704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45956.300313078704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45956.300313078704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45956.300313078704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45956.300313078704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45956.300313078704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45956.300313078704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45956.300313078704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45956.300313078704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45956.300313078704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45956.300313078704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45956.300313078704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45956.300313078704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45956.300313078704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45956.300313078704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45956.300313078704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45956.300313078704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45956.300313078704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45956.300313078704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45956.300313078704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45956.300313078704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45956.300313078704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45956.300313078704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45956.300313078704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45956.300313078704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45956.300313078704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45956.300313078704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45956.300313078704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45956.300313078704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45956.300313078704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45956.300313078704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45956.300313078704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45956.300313078704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45956.300313078704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45956.300313078704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45956.300313078704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45956.300313078704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45956.300313078704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45956.300313078704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45956.300313078704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45956.300313078704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45956.300313078704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45956.300313078704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45956.300313078704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45956.300313078704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45956.300313078704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45956.300313078704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45956.300313078704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45956.300313078704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45956.300313078704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45956.300313078704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45956.300313078704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45956.300313078704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45956.300313078704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45956.300313078704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45956.300313078704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45956.300313078704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45956.300313078704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45956.300313078704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45956.300313078704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45956.300313078704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45956.300313078704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45956.300313078704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45956.300313078704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45956.300313078704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45956.300313078704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45956.300313078704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45956.300313078704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45956.300313078704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45956.300313078704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45956.300313078704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45956.300313078704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45956.300313078704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45956.300313078704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45956.300313078704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45956.300313078704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45956.300313078704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45956.300313078704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45956.300313078704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45956.300313078704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45956.300313078704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45956.300313078704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45956.300313078704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45956.300313078704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45956.300313078704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45956.300313078704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45956.300313078704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45956.300313078704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45956.300313078704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45956.300313078704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45956.300313078704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45956.300313078704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45956.300313078704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45956.300313078704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45956.300313078704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45956.300313078704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45956.300313078704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45956.300313078704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45956.300313078704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45956.300313078704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45956.300313078704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45956.300313078704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45956.300313078704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45956.300313078704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45956.300313078704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45956.300313078704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45956.300313078704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45956.300313078704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45956.300313078704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45956.300313078704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45956.300313078704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45956.300313078704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45956.300313078704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45956.300313078704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45956.300313078704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45956.300313078704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45956.300313078704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45956.300313078704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45956.300313078704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45956.300313078704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45956.300313078704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45956.300313078704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45956.300313078704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45956.300313078704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45956.300313078704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45956.300313078704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45956.300313078704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45956.300313078704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45956.300313078704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45956.300313078704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45956.300313078704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45956.300313078704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45956.300313078704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45956.300313078704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45956.300313078704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45956.300313078704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45956.300313078704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45956.300313078704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45956.300313078704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45956.300313078704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45956.300313078704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45956.300313078704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45956.300313078704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45956.300313078704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45956.300313078704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45956.300313078704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45956.300313078704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45956.300313078704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45956.300313078704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45956.300313078704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45956.300313078704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45956.300313078704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45956.300313078704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45956.300313078704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45956.300313078704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45956.300313078704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45956.300313078704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45956.300313078704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45956.300313078704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45956.300313078704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45956.300313078704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45956.300313078704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45956.300313078704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45956.300313078704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45956.300313078704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45956.300313078704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45956.300313078704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45956.300313078704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45956.300313078704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45956.300313078704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45956.300313078704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45956.300313078704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45956.300313078704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45956.300313078704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45956.300313078704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45956.300313078704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45956.300313078704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45956.300313078704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45956.300313078704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45956.300313078704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45956.300313078704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45956.300313078704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45956.300313078704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45956.300313078704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45956.300313078704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45956.300313078704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45956.300313078704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45956.300313078704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45956.300313078704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45956.300313078704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45956.300313078704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45956.300313078704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45956.300313078704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45956.300313078704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45956.300313078704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45956.300313078704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45956.300313078704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45956.300313078704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45956.300313078704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45956.300313078704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45956.300313078704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45956.300313078704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45956.300313078704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45956.300313078704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45956.300313078704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45956.300313078704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45956.300313078704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45956.300313078704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45956.300313078704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45956.300313078704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45956.300313078704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45956.300313078704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45956.300313078704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45956.300313078704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45956.300313078704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45956.300313078704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45956.300313078704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45956.300313078704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45956.300313078704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45956.300313078704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45956.300313078704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45956.300313078704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45956.300313078704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45956.300313078704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45956.300313078704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45956.300313078704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45956.300313078704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45956.300313078704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45956.300313078704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45956.300313078704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45956.300313078704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45956.300313078704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45956.300313078704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45956.300313078704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45956.300313078704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45956.300313078704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45956.300313078704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45956.300313078704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45956.300313078704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45956.300313078704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45956.300313078704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45956.300313078704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45956.300313078704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45956.300313078704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45956.300313078704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45956.300313078704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45956.300313078704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45956.300313078704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45956.300313078704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45956.300313078704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45956.300313078704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45956.300313078704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45956.300313078704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45956.300313078704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45956.300313078704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45956.300313078704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45956.300313078704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45956.300313078704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45956.300313078704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45956.300313078704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45956.300313078704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45956.300313078704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45956.300313078704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45956.300313078704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45956.300313078704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45956.300313078704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45956.300313078704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45956.300313078704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45956.300313078704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45956.300313078704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45956.300313078704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45956.300313078704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45956.300313078704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45956.300313078704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45956.300313078704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45956.300313078704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45956.300313078704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45956.300313078704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45956.300313078704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45956.300313078704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45956.300313078704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45956.300313078704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45956.300313078704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45956.300313078704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45956.300313078704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45956.300313078704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45956.300313078704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45956.300313078704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45956.300313078704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45956.300313078704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45956.300313078704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45956.300313078704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45956.300313078704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45956.300313078704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45956.300313078704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45956.300313078704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45956.300313078704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45956.300313078704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45956.300313078704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45956.300313078704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45956.300313078704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45956.300313078704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45956.300313078704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45956.300313078704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45956.300313078704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45956.300313078704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45956.300313078704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45956.300313078704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45956.300313078704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45956.300313078704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45956.300313078704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45956.300313078704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45956.300313078704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45956.300313078704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45956.300313078704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45956.300313078704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45956.300313078704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45956.300313078704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45956.300313078704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45956.300313078704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45956.300313078704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45956.300313078704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45956.300313078704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45956.300313078704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45956.300313078704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45956.300313078704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45956.300313078704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45956.300313078704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45956.300313078704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45956.300313078704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45956.300313078704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45956.300313078704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45956.300313078704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45956.300313078704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45956.300313078704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45956.300313078704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45956.300313078704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45956.300313078704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45956.300313078704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45956.300313078704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45956.300313078704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45956.300313078704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45956.300313078704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45956.300313078704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45956.300313078704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45956.300313078704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45956.300313078704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45956.300313078704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45956.300313078704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45956.300313078704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45956.300313078704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45956.300313078704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45956.300313078704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45956.300313078704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45956.300313078704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45956.300313078704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45956.300313078704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45956.300313078704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45956.300313078704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45956.300313078704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45956.300313078704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45956.300313078704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45956.300313078704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45956.300313078704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45956.300313078704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45956.300313078704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45956.300313078704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45956.300313078704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45956.300313078704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45956.300313078704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45956.300313078704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45956.300313078704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45956.300313078704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45956.300313078704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45956.300313078704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45956.300313078704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45956.300313078704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45956.300313078704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45956.300313078704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45956.300313078704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45956.300313078704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45956.300313078704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45956.300313078704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45956.300313078704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45956.300313078704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45956.300313078704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45956.300313078704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45956.300313078704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45956.300313078704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45956.300313078704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45956.300313078704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45956.300313078704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45956.300313078704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45956.300313078704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45956.300313078704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45956.300313078704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45956.300313078704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45956.300313078704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45956.300313078704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45956.300313078704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45956.300313078704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45956.300313078704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45956.300313078704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45956.300313078704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45956.300313078704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45956.300313078704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45956.300313078704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45956.300313078704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45956.300313078704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45956.300313078704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45956.300313078704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45956.300313078704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45956.300313078704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45956.300313078704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45956.300313078704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45956.300313078704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45956.300313078704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45956.300313078704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45956.300313078704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45956.300313078704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45956.300313078704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45956.300313078704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45956.300313078704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45956.300313078704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45956.300313078704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45956.300313078704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45956.300313078704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45956.300313078704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45956.300313078704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45956.300313078704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45956.300313078704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45956.300313078704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45956.300313078704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45956.300313078704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45956.300313078704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45956.300313078704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45956.300313078704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45956.300313078704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45956.300313078704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45956.300313078704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45956.300313078704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45956.300313078704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45956.300313078704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45956.300313078704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45956.300313078704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45956.300313078704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45956.300313078704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45956.300313078704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45956.300313078704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45956.300313078704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45956.300313078704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45956.300313078704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45956.300313078704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45956.300313078704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45956.300313078704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45956.300313078704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45956.300313078704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45956.300313078704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45956.300313078704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45956.300313078704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45956.300313078704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45956.300313078704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45956.300313078704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45956.300313078704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45956.300313078704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45956.300313078704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45956.300313078704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45956.300313078704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45956.300313078704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45956.300313078704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45956.300313078704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45956.300313078704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45956.300313078704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45956.300313078704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45956.300313078704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45956.300313078704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45956.300313078704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45956.300313078704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45956.300313078704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45956.300313078704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45956.300313078704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45956.300313078704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45956.300313078704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45956.300313078704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45956.300313078704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45956.300313078704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45956.300313078704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45956.300313078704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45956.300313078704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45956.300313078704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45956.300313078704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45956.300313078704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45956.300313078704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45956.300313078704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45956.300313078704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45956.300313078704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45956.300313078704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45956.300313078704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45956.300313078704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45956.300313078704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45956.300313078704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45956.300313078704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45956.300313078704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45956.300313078704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45956.300313078704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45956.300313078704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45956.300313078704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45956.300313078704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45956.300313078704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45956.300313078704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45956.300313078704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45956.300313078704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45956.300313078704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45956.300313078704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45956.300313078704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45956.300313078704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45956.300313078704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45956.300313078704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45956.300313078704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45956.300313078704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45956.300313078704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45956.300313078704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45956.300313078704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45956.300313078704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45956.300313078704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45956.300313078704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45956.300313078704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45956.300313078704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45956.300313078704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45956.300313078704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45956.300313078704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45956.300313078704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45956.300313078704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45956.300313078704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45956.300313078704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45956.300313078704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45956.300313078704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45956.300313078704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45956.300313078704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45956.300313078704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45956.300313078704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45956.300313078704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45956.300313078704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45956.300313078704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45956.300313078704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45956.300313078704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45956.300313078704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45956.300313078704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45956.300313078704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45956.300313078704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45956.300313078704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45956.300313078704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45956.300313078704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45956.300313078704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45956.300313078704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45956.300313078704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45956.300313078704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45956.300313078704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45956.300313078704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45956.300313078704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45956.300313078704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45956.300313078704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45956.300313078704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45956.300313078704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45956.300313078704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45956.300313078704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45956.300313078704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45956.300313078704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45956.300313078704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45956.300313078704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45956.300313078704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45956.300313078704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45956.300313078704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45956.300313078704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45956.300313078704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45956.300313078704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45956.300313078704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45956.300313078704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45956.300313078704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45956.300313078704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45956.300313078704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45956.300313078704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45956.300313078704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45956.300313078704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45956.300313078704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45956.300313078704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45956.300313078704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45956.300313078704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45956.300313078704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45956.300313078704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45956.300313078704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45956.300313078704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45956.300313078704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45956.300313078704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45956.300313078704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45956.300313078704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45956.300313078704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45956.300313078704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45956.300313078704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45956.300313078704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45956.300313078704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45956.300313078704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45956.300313078704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45956.300313078704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45956.300313078704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45956.300313078704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45956.300313078704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45956.300313078704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45956.300313078704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45956.300313078704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45956.300313078704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45956.300313078704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45956.300313078704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45956.300313078704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45956.300313078704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45956.300313078704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45956.300313078704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45956.300313078704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45956.300313078704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45956.300313078704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45956.300313078704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45956.300313078704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45956.300313078704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45956.300313078704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45956.300313078704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45956.300313078704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45956.300313078704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45956.300313078704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45956.300313078704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45956.300313078704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45956.300313078704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45956.300313078704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45956.300313078704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45956.300313078704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45956.300313078704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45956.300313078704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45956.300313078704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45956.300313078704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45956.300313078704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45956.300313078704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45956.300313078704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45956.300313078704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45956.300313078704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45956.300313078704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45956.300313078704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45956.300313078704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45956.300313078704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45956.300313078704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45956.300313078704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45956.300313078704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45956.300313078704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45956.300313078704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45956.300313078704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45956.300313078704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45956.300313078704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45956.300313078704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45956.300313078704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45956.300313078704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45956.300313078704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45956.300313078704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45956.300313078704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45956.300313078704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45956.300313078704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45956.300313078704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45956.300313078704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45956.300313078704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45956.300313078704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45956.300313078704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45956.300313078704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45956.300313078704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45956.300313078704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45956.300313078704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45956.300313078704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45956.300313078704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45956.300313078704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45956.300313078704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45956.300313078704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45956.300313078704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45956.300313078704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45956.300313078704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45956.300313078704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45956.300313078704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45956.300313078704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45956.300313078704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45956.300313078704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45956.300313078704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45956.300313078704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45956.300313078704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45956.300313078704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45956.300313078704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45956.300313078704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45956.300313078704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45956.300313078704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45956.300313078704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45956.300313078704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45956.300313078704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45956.300313078704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45956.300313078704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45956.300313078704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45956.300313078704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45956.300313078704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45956.300313078704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45956.300313078704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45956.300313078704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45956.300313078704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45956.300313078704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45956.300313078704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45956.300313078704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45956.300313078704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45956.300313078704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45956.300313078704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45956.300313078704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45956.300313078704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45956.300313078704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45956.300313078704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45956.300313078704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45956.300313078704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45956.300313078704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45956.300313078704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45956.300313078704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45956.300313078704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45956.300313078704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45956.300313078704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45956.300313078704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45956.300313078704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45956.300313078704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45956.300313078704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45956.300313078704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45956.300313078704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45956.300313078704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45956.300313078704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45956.300313078704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45956.300313078704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45956.300313078704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45956.300313078704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45956.300313078704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45956.300313078704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45956.300313078704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45956.300313078704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45956.300313078704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45956.300313078704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45956.300313078704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45956.300313078704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45956.300313078704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45956.300313078704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45956.300313078704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45956.300313078704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45956.300313078704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45956.300313078704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45956.300313078704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45956.300313078704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45956.300313078704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45956.300313078704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45956.300313078704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45956.300313078704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45956.300313078704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45956.300313078704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45956.300313078704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45956.300313078704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45956.300313078704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45956.300313078704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45956.300313078704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45956.300313078704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45956.300313078704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45956.300313078704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45956.300313078704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45956.300313078704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45956.300313078704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45956.300313078704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45956.300313078704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45956.300313078704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45956.300313078704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45956.300313078704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45956.300313078704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45956.300313078704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45956.300313078704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45956.300313078704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45956.300313078704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45956.300313078704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45956.300313078704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45956.300313078704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45956.300313078704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45956.300313078704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45956.300313078704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45956.300313078704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45956.300313078704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45956.300313078704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45956.300313078704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45956.300313078704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45956.300313078704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45956.300313078704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45956.300313078704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45956.300313078704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45956.300313078704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45956.300313078704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45956.300313078704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45956.300313078704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252.81959548610757</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2.665590856478957</v>
      </c>
      <c r="H3" s="123">
        <v>45953.546631944446</v>
      </c>
      <c r="I3" s="99" t="str">
        <f>IFERROR(VLOOKUP(D3,DB!A:F,6,0),"")</f>
        <v>SCECO</v>
      </c>
      <c r="J3" s="99"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0.56195659722288838</v>
      </c>
      <c r="H4" s="123">
        <v>45955.732800925929</v>
      </c>
      <c r="I4" s="99" t="str">
        <f>IFERROR(VLOOKUP(D4,DB!A:F,6,0),"")</f>
        <v>Generator-SG</v>
      </c>
      <c r="J4" s="99" t="str">
        <f>IFERROR(VLOOKUP(D4,DB!A:G,7,0),"")</f>
        <v>No BB Shifted</v>
      </c>
      <c r="K4" s="125" t="s">
        <v>39094</v>
      </c>
      <c r="L4" s="121" t="str">
        <f>IFERROR(VLOOKUP(D4,DB!A:I,9,0),"")</f>
        <v>Latis</v>
      </c>
    </row>
    <row r="5" spans="1:16" ht="15" customHeight="1">
      <c r="A5" s="119"/>
      <c r="B5" s="119" t="str">
        <f>IFERROR(VLOOKUP(D5,DB!A:K,11,0),"")</f>
        <v/>
      </c>
      <c r="C5" s="120"/>
      <c r="D5" s="94"/>
      <c r="E5" s="98"/>
      <c r="F5" s="123"/>
      <c r="G5" s="124">
        <f ca="1">IFERROR(NOW()-F5,"")</f>
        <v>45956.300313078704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45956.300313078704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45956.300313078704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45956.300313078704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45956.300313078704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45956.300313078704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45956.300313078704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45956.300313078704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45956.300313078704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45956.300313078704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45956.300313078704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45956.300313078704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45956.300313078704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45956.300313078704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45956.300313078704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45956.300313078704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45956.300313078704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45956.300313078704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45956.300313078704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45956.300313078704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45956.300313078704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45956.300313078704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45956.300313078704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45956.300313078704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45956.300313078704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45956.300313078704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45956.300313078704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45956.300313078704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45956.300313078704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45956.300313078704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45956.300313078704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45956.300313078704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45956.300313078704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45956.300313078704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45956.300313078704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45956.300313078704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45956.300313078704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45956.300313078704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45956.300313078704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45956.300313078704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45956.300313078704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45956.300313078704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45956.300313078704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45956.300313078704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45956.300313078704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45956.300313078704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45956.300313078704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45956.300313078704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45956.300313078704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45956.300313078704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45956.300313078704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45956.300313078704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45956.300313078704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45956.300313078704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45956.300313078704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45956.300313078704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45956.300313078704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45956.300313078704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45956.300313078704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45956.300313078704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45956.300313078704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45956.300313078704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45956.300313078704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45956.300313078704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45956.300313078704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45956.300313078704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45956.300313078704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45956.300313078704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45956.300313078704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45956.300313078704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45956.300313078704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45956.300313078704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45956.300313078704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45956.300313078704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45956.300313078704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45956.300313078704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45956.300313078704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45956.300313078704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45956.300313078704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45956.300313078704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45956.300313078704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45956.300313078704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45956.300313078704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45956.300313078704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45956.300313078704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45956.300313078704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45956.300313078704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45956.300313078704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45956.300313078704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45956.300313078704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45956.300313078704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45956.300313078704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45956.300313078704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45956.300313078704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45956.300313078704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45956.300313078704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45956.300313078704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45956.300313078704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45956.300313078704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45956.300313078704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45956.300313078704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45956.300313078704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45956.300313078704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45956.300313078704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45956.300313078704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45956.300313078704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45956.300313078704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45956.300313078704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45956.300313078704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45956.300313078704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45956.300313078704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45956.300313078704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45956.300313078704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45956.300313078704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45956.300313078704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45956.300313078704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45956.300313078704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45956.300313078704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45956.300313078704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45956.300313078704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45956.300313078704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45956.300313078704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45956.300313078704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45956.300313078704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45956.300313078704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45956.300313078704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45956.300313078704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45956.300313078704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45956.300313078704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45956.300313078704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45956.300313078704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45956.300313078704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45956.300313078704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45956.300313078704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45956.300313078704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45956.300313078704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45956.300313078704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45956.300313078704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45956.300313078704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45956.300313078704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45956.300313078704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45956.300313078704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45956.300313078704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45956.300313078704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45956.300313078704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45956.300313078704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45956.300313078704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45956.300313078704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45956.300313078704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45956.300313078704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45956.300313078704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45956.300313078704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45956.300313078704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45956.300313078704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45956.300313078704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45956.300313078704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45956.300313078704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45956.300313078704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45956.300313078704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45956.300313078704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45956.300313078704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45956.300313078704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45956.300313078704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45956.300313078704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45956.300313078704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45956.300313078704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45956.300313078704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45956.300313078704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45956.300313078704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45956.300313078704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45956.300313078704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45956.300313078704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45956.300313078704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45956.300313078704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45956.300313078704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45956.300313078704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45956.300313078704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45956.300313078704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45956.300313078704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45956.300313078704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45956.300313078704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45956.300313078704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45956.300313078704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45956.300313078704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45956.300313078704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45956.300313078704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45956.300313078704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45956.300313078704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45956.300313078704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45956.300313078704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45956.300313078704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45956.300313078704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45956.300313078704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45956.300313078704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45956.300313078704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45956.300313078704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45956.300313078704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45956.300313078704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45956.300313078704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45956.300313078704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45956.300313078704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45956.300313078704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45956.300313078704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45956.300313078704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45956.300313078704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45956.300313078704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45956.300313078704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45956.300313078704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45956.300313078704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45956.300313078704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45956.300313078704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45956.300313078704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45956.300313078704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45956.300313078704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45956.300313078704</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45956.300313078704</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64.468252893515455</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30.11143576388713</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7.6392019675913616</v>
      </c>
      <c r="H4" s="153">
        <v>45948.661111111112</v>
      </c>
      <c r="I4" s="152" t="str">
        <f>IFERROR(VLOOKUP(D4,DB!A:F,6,0),"")</f>
        <v>SCECO</v>
      </c>
      <c r="J4" s="152" t="str">
        <f>IFERROR(VLOOKUP(D4,DB!A:G,7,0),"")</f>
        <v>Dead</v>
      </c>
      <c r="K4" s="152" t="s">
        <v>39100</v>
      </c>
      <c r="L4" s="152" t="str">
        <f>IFERROR(VLOOKUP(D4,DB!A:I,9,0),"")</f>
        <v>Latis</v>
      </c>
    </row>
    <row r="5" spans="1:13" ht="15">
      <c r="A5" s="152" t="s">
        <v>39101</v>
      </c>
      <c r="B5" s="152" t="str">
        <f>IFERROR(VLOOKUP(D5,DB!A:K,11,0),"")</f>
        <v>R5</v>
      </c>
      <c r="C5" s="152">
        <v>1</v>
      </c>
      <c r="D5" s="152" t="s">
        <v>13007</v>
      </c>
      <c r="E5" s="152" t="s">
        <v>39102</v>
      </c>
      <c r="F5" s="153">
        <v>45956.22047453704</v>
      </c>
      <c r="G5" s="154">
        <f ca="1">IFERROR(NOW()-F5,"")</f>
        <v>7.9838541663775686E-2</v>
      </c>
      <c r="H5" s="153">
        <v>45956.075682870367</v>
      </c>
      <c r="I5" s="152" t="str">
        <f>IFERROR(VLOOKUP(D5,DB!A:F,6,0),"")</f>
        <v>SCECO</v>
      </c>
      <c r="J5" s="152" t="str">
        <f>IFERROR(VLOOKUP(D5,DB!A:G,7,0),"")</f>
        <v>No BB Design</v>
      </c>
      <c r="K5" s="152" t="s">
        <v>39103</v>
      </c>
      <c r="L5" s="152" t="str">
        <f>IFERROR(VLOOKUP(D5,DB!A:I,9,0),"")</f>
        <v>Latis</v>
      </c>
    </row>
    <row r="6" spans="1:13" ht="15">
      <c r="A6" s="152"/>
      <c r="B6" s="152" t="str">
        <f>IFERROR(VLOOKUP(D6,DB!A:K,11,0),"")</f>
        <v>R5</v>
      </c>
      <c r="C6" s="152"/>
      <c r="D6" s="152" t="s">
        <v>34601</v>
      </c>
      <c r="E6" s="152"/>
      <c r="F6" s="153"/>
      <c r="G6" s="154">
        <f ca="1">IFERROR(NOW()-F6,"")</f>
        <v>45956.300313078704</v>
      </c>
      <c r="H6" s="153"/>
      <c r="I6" s="152" t="str">
        <f>IFERROR(VLOOKUP(D6,DB!A:F,6,0),"")</f>
        <v>SCECO</v>
      </c>
      <c r="J6" s="152" t="str">
        <f>IFERROR(VLOOKUP(D6,DB!A:G,7,0),"")</f>
        <v>Dead</v>
      </c>
      <c r="K6" s="152"/>
      <c r="L6" s="152" t="str">
        <f>IFERROR(VLOOKUP(D6,DB!A:I,9,0),"")</f>
        <v>Latis</v>
      </c>
    </row>
    <row r="7" spans="1:13" ht="15">
      <c r="A7" s="152"/>
      <c r="B7" s="152" t="str">
        <f>IFERROR(VLOOKUP(D7,DB!A:K,11,0),"")</f>
        <v>R5</v>
      </c>
      <c r="C7" s="152"/>
      <c r="D7" s="170" t="s">
        <v>36541</v>
      </c>
      <c r="E7" s="152"/>
      <c r="F7" s="153"/>
      <c r="G7" s="154">
        <f ca="1">IFERROR(NOW()-F7,"")</f>
        <v>45956.300313078704</v>
      </c>
      <c r="H7" s="153"/>
      <c r="I7" s="152" t="str">
        <f>IFERROR(VLOOKUP(D7,DB!A:F,6,0),"")</f>
        <v>SCECO</v>
      </c>
      <c r="J7" s="152" t="str">
        <f>IFERROR(VLOOKUP(D7,DB!A:G,7,0),"")</f>
        <v>Dead</v>
      </c>
      <c r="K7" s="152"/>
      <c r="L7" s="152" t="str">
        <f>IFERROR(VLOOKUP(D7,DB!A:I,9,0),"")</f>
        <v>Latis</v>
      </c>
    </row>
    <row r="8" spans="1:13" ht="15">
      <c r="A8" s="152"/>
      <c r="B8" s="152" t="str">
        <f>IFERROR(VLOOKUP(D8,DB!A:K,11,0),"")</f>
        <v>R5</v>
      </c>
      <c r="C8" s="152"/>
      <c r="D8" s="152" t="s">
        <v>31185</v>
      </c>
      <c r="E8" s="152"/>
      <c r="F8" s="153"/>
      <c r="G8" s="154">
        <f ca="1">IFERROR(NOW()-F8,"")</f>
        <v>45956.300313078704</v>
      </c>
      <c r="H8" s="153"/>
      <c r="I8" s="152" t="str">
        <f>IFERROR(VLOOKUP(D8,DB!A:F,6,0),"")</f>
        <v>SCECO</v>
      </c>
      <c r="J8" s="152" t="str">
        <f>IFERROR(VLOOKUP(D8,DB!A:G,7,0),"")</f>
        <v>Dead</v>
      </c>
      <c r="K8" s="152"/>
      <c r="L8" s="152" t="str">
        <f>IFERROR(VLOOKUP(D8,DB!A:I,9,0),"")</f>
        <v>Latis</v>
      </c>
    </row>
    <row r="9" spans="1:13" ht="15">
      <c r="A9" s="152"/>
      <c r="B9" s="152" t="str">
        <f>IFERROR(VLOOKUP(D9,DB!A:K,11,0),"")</f>
        <v>R5</v>
      </c>
      <c r="C9" s="152"/>
      <c r="D9" s="152" t="s">
        <v>30995</v>
      </c>
      <c r="E9" s="152"/>
      <c r="F9" s="153"/>
      <c r="G9" s="154">
        <f ca="1">IFERROR(NOW()-F9,"")</f>
        <v>45956.300313078704</v>
      </c>
      <c r="H9" s="153"/>
      <c r="I9" s="152" t="str">
        <f>IFERROR(VLOOKUP(D9,DB!A:F,6,0),"")</f>
        <v>SCECO</v>
      </c>
      <c r="J9" s="152" t="str">
        <f>IFERROR(VLOOKUP(D9,DB!A:G,7,0),"")</f>
        <v>Dead</v>
      </c>
      <c r="K9" s="152"/>
      <c r="L9" s="152" t="str">
        <f>IFERROR(VLOOKUP(D9,DB!A:I,9,0),"")</f>
        <v>Latis</v>
      </c>
    </row>
    <row r="10" spans="1:13" ht="15">
      <c r="A10" s="152"/>
      <c r="B10" s="152" t="str">
        <f>IFERROR(VLOOKUP(#REF!,DB!A:K,11,0),"")</f>
        <v/>
      </c>
      <c r="C10" s="152"/>
      <c r="D10" s="152"/>
      <c r="E10" s="152"/>
      <c r="F10" s="153"/>
      <c r="G10" s="154">
        <f ca="1">IFERROR(NOW()-F10,"")</f>
        <v>45956.300313078704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45956.300313078704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45956.300313078704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45956.300313078704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45956.300313078704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45956.300313078704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45956.300313078704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45956.300313078704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45956.300313078704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45956.300313078704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45956.300313078704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45956.300313078704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45956.300313078704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45956.300313078704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45956.300313078704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45956.300313078704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45956.300313078704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45956.300313078704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45956.300313078704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45956.300313078704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45956.300313078704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45956.300313078704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45956.300313078704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45956.300313078704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45956.300313078704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45956.300313078704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45956.300313078704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45956.300313078704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45956.300313078704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45956.300313078704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45956.300313078704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45956.300313078704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45956.300313078704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45956.300313078704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45956.300313078704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45956.300313078704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45956.300313078704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45956.300313078704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45956.300313078704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45956.300313078704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45956.300313078704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45956.300313078704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45956.300313078704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45956.300313078704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45956.300313078704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45956.300313078704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45956.300313078704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45956.300313078704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45956.300313078704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45956.300313078704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45956.300313078704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45956.300313078704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45956.300313078704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45956.300313078704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45956.300313078704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45956.300313078704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45956.300313078704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45956.300313078704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45956.300313078704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45956.300313078704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45956.300313078704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45956.300313078704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45956.300313078704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45956.300313078704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45956.300313078704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45956.300313078704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45956.300313078704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45956.300313078704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45956.300313078704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45956.300313078704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45956.300313078704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45956.300313078704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45956.300313078704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45956.300313078704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45956.300313078704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45956.300313078704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45956.300313078704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45956.300313078704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45956.300313078704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45956.300313078704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45956.300313078704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45956.300313078704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45956.300313078704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45956.300313078704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45956.300313078704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45956.300313078704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45956.300313078704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45956.300313078704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45956.300313078704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45956.300313078704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45956.300313078704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45956.300313078704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45956.300313078704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45956.300313078704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45956.300313078704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45956.300313078704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45956.300313078704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45956.300313078704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45956.300313078704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45956.300313078704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45956.300313078704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45956.300313078704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45956.300313078704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45956.300313078704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45956.300313078704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45956.300313078704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45956.300313078704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45956.300313078704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45956.300313078704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45956.300313078704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45956.300313078704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45956.300313078704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45956.300313078704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45956.300313078704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45956.300313078704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45956.300313078704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45956.300313078704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45956.300313078704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45956.300313078704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45956.300313078704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45956.300313078704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45956.300313078704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45956.300313078704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45956.300313078704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45956.300313078704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45956.300313078704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45956.300313078704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45956.300313078704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45956.300313078704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45956.300313078704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45956.300313078704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45956.300313078704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45956.300313078704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45956.300313078704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45956.300313078704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45956.300313078704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45956.300313078704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45956.300313078704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45956.300313078704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45956.300313078704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45956.300313078704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45956.300313078704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45956.300313078704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45956.300313078704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45956.300313078704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45956.300313078704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45956.300313078704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45956.300313078704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45956.300313078704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45956.300313078704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45956.300313078704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45956.300313078704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45956.300313078704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45956.300313078704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45956.300313078704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45956.300313078704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45956.300313078704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45956.300313078704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45956.300313078704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45956.300313078704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45956.300313078704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45956.300313078704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45956.300313078704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45956.300313078704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45956.300313078704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45956.300313078704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45956.300313078704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45956.300313078704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45956.300313078704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45956.300313078704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45956.300313078704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45956.300313078704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45956.300313078704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45956.300313078704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45956.300313078704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45956.300313078704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45956.300313078704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45956.300313078704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45956.300313078704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45956.300313078704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45956.300313078704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45956.300313078704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45956.300313078704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45956.300313078704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45956.300313078704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45956.300313078704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45956.300313078704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45956.300313078704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45956.300313078704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45956.300313078704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45956.300313078704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45956.300313078704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45956.300313078704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45956.300313078704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45956.300313078704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45956.300313078704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45956.300313078704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45956.300313078704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45956.300313078704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45956.300313078704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45956.300313078704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45956.300313078704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45956.300313078704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45956.300313078704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45956.300313078704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45956.300313078704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45956.300313078704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45956.300313078704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45956.300313078704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45956.300313078704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45956.300313078704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45956.300313078704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45956.300313078704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45956.300313078704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45956.300313078704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45956.300313078704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45956.300313078704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45956.300313078704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45956.300313078704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45956.300313078704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45956.300313078704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45956.300313078704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45956.300313078704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45956.300313078704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45956.300313078704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45956.300313078704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45956.300313078704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45956.300313078704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45956.300313078704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45956.300313078704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45956.300313078704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45956.300313078704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45956.300313078704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45956.300313078704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45956.300313078704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45956.300313078704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45956.300313078704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45956.300313078704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45956.300313078704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45956.300313078704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45956.300313078704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45956.300313078704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45956.300313078704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45956.300313078704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45956.300313078704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45956.300313078704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45956.300313078704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45956.300313078704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45956.300313078704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45956.300313078704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45956.300313078704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45956.300313078704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45956.300313078704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45956.300313078704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45956.300313078704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45956.300313078704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45956.300313078704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45956.300313078704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45956.300313078704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45956.300313078704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45956.300313078704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45956.300313078704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45956.300313078704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45956.300313078704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45956.300313078704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45956.300313078704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45956.300313078704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45956.300313078704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45956.300313078704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45956.300313078704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45956.300313078704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45956.300313078704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45956.300313078704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45956.300313078704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45956.300313078704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45956.300313078704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45956.300313078704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45956.300313078704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45956.300313078704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45956.300313078704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45956.300313078704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45956.300313078704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45956.300313078704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45956.300313078704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45956.300313078704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45956.300313078704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45956.300313078704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45956.300313078704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45956.300313078704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45956.300313078704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45956.300313078704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45956.300313078704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45956.300313078704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45956.300313078704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45956.300313078704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45956.300313078704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45956.300313078704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45956.300313078704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45956.300313078704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45956.300313078704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45956.300313078704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45956.300313078704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45956.300313078704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45956.300313078704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45956.300313078704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45956.300313078704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45956.300313078704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45956.300313078704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45956.300313078704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45956.300313078704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45956.300313078704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45956.300313078704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45956.300313078704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45956.300313078704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45956.300313078704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45956.300313078704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45956.300313078704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45956.300313078704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45956.300313078704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45956.300313078704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45956.300313078704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45956.300313078704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45956.300313078704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45956.300313078704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45956.300313078704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45956.300313078704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45956.300313078704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45956.300313078704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45956.300313078704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45956.300313078704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45956.300313078704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45956.300313078704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45956.300313078704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45956.300313078704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45956.300313078704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45956.300313078704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45956.300313078704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45956.300313078704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45956.300313078704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45956.300313078704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45956.300313078704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45956.300313078704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45956.300313078704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45956.300313078704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45956.300313078704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45956.300313078704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45956.300313078704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45956.300313078704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45956.300313078704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45956.300313078704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45956.300313078704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45956.300313078704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45956.300313078704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45956.300313078704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45956.300313078704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45956.300313078704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45956.300313078704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45956.300313078704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45956.300313078704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45956.300313078704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45956.300313078704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45956.300313078704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45956.300313078704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45956.300313078704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45956.300313078704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45956.300313078704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45956.300313078704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45956.300313078704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45956.300313078704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45956.300313078704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45956.300313078704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45956.300313078704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45956.300313078704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45956.300313078704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45956.300313078704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45956.300313078704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45956.300313078704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45956.300313078704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45956.300313078704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45956.300313078704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45956.300313078704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45956.300313078704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45956.300313078704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45956.300313078704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45956.300313078704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45956.300313078704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45956.300313078704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45956.300313078704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45956.300313078704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45956.300313078704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45956.300313078704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45956.300313078704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45956.300313078704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45956.300313078704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45956.300313078704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45956.300313078704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45956.300313078704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45956.300313078704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45956.300313078704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45956.300313078704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45956.300313078704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45956.300313078704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45956.300313078704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45956.300313078704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45956.300313078704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45956.300313078704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45956.300313078704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45956.300313078704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45956.300313078704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45956.300313078704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45956.300313078704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45956.300313078704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45956.300313078704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45956.300313078704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45956.300313078704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45956.300313078704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45956.300313078704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45956.300313078704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45956.300313078704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45956.300313078704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45956.300313078704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45956.300313078704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45956.300313078704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45956.300313078704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45956.300313078704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45956.300313078704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45956.300313078704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45956.300313078704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45956.300313078704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45956.300313078704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45956.300313078704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45956.300313078704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45956.300313078704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45956.300313078704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45956.300313078704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45956.300313078704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45956.300313078704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45956.300313078704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45956.300313078704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45956.300313078704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45956.300313078704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45956.300313078704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45956.300313078704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45956.300313078704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45956.300313078704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45956.300313078704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45956.300313078704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45956.300313078704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45956.300313078704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45956.300313078704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45956.300313078704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45956.300313078704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45956.300313078704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45956.300313078704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0.19590335647808388</v>
      </c>
      <c r="H2" s="107">
        <v>45956.092986111114</v>
      </c>
      <c r="I2" s="103" t="str">
        <f>IFERROR(VLOOKUP(D2,DB!A:F,6,0),"")</f>
        <v>Generator-SG</v>
      </c>
      <c r="J2" s="102" t="str">
        <f>IFERROR(VLOOKUP(D2,DB!A:G,7,0),"")</f>
        <v>Vandalized</v>
      </c>
      <c r="K2" s="108" t="s">
        <v>39105</v>
      </c>
      <c r="L2" s="109" t="str">
        <f>IFERROR(VLOOKUP(D2,DB!A:I,9,0),"")</f>
        <v>Latis</v>
      </c>
    </row>
    <row r="3" spans="1:16383" ht="31.5" customHeight="1">
      <c r="A3" s="104" t="s">
        <v>39106</v>
      </c>
      <c r="B3" s="103" t="str">
        <f>IFERROR(VLOOKUP(D3,DB!A:K,11,0),"")</f>
        <v>R6</v>
      </c>
      <c r="C3" s="105">
        <v>1</v>
      </c>
      <c r="D3" s="103" t="s">
        <v>32967</v>
      </c>
      <c r="E3" s="106"/>
      <c r="F3" s="107"/>
      <c r="G3" s="77">
        <f ca="1">IFERROR(NOW()-F3,"-")</f>
        <v>45956.300313078704</v>
      </c>
      <c r="H3" s="107">
        <v>45956.255972222221</v>
      </c>
      <c r="I3" s="103" t="str">
        <f>IFERROR(VLOOKUP(D3,DB!A:F,6,0),"")</f>
        <v>SCECO</v>
      </c>
      <c r="J3" s="102" t="str">
        <f>IFERROR(VLOOKUP(D3,DB!A:G,7,0),"")</f>
        <v>Dead</v>
      </c>
      <c r="K3" s="108" t="s">
        <v>39107</v>
      </c>
      <c r="L3" s="109" t="str">
        <f>IFERROR(VLOOKUP(D3,DB!A:I,9,0),"")</f>
        <v>Latis</v>
      </c>
    </row>
    <row r="4" spans="1:16383" ht="31.5" customHeight="1">
      <c r="A4" s="104"/>
      <c r="B4" s="103" t="str">
        <f>IFERROR(VLOOKUP(D4,DB!A:K,11,0),"")</f>
        <v/>
      </c>
      <c r="C4" s="105"/>
      <c r="D4" s="103"/>
      <c r="E4" s="106"/>
      <c r="F4" s="107"/>
      <c r="G4" s="77">
        <f ca="1">IFERROR(NOW()-F4,"-")</f>
        <v>45956.300313078704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45956.300313078704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45956.300313078704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45956.300313078704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45956.300313078704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45956.300313078704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45956.300313078704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45956.300313078704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45956.300313078704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45956.300313078704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45956.300313078704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45956.300313078704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45956.300313078704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45956.300313078704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45956.300313078704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45956.300313078704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45956.300313078704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45956.300313078704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45956.300313078704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45956.300313078704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45956.300313078704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45956.300313078704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45956.300313078704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45956.300313078704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45956.300313078704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45956.300313078704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45956.300313078704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45956.300313078704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45956.300313078704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45956.300313078704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45956.300313078704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45956.300313078704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45956.300313078704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45956.300313078704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45956.300313078704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45956.300313078704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45956.300313078704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45956.300313078704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45956.300313078704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45956.300313078704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45956.300313078704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45956.300313078704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45956.300313078704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45956.300313078704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45956.300313078704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45956.300313078704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45956.300313078704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45956.300313078704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45956.300313078704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45956.300313078704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45956.300313078704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45956.300313078704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45956.300313078704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45956.300313078704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45956.300313078704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45956.300313078704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45956.300313078704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45956.300313078704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45956.300313078704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45956.300313078704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45956.300313078704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45956.300313078704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45956.300313078704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45956.300313078704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45956.300313078704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45956.300313078704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45956.300313078704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45956.300313078704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45956.300313078704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45956.300313078704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45956.300313078704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45956.300313078704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45956.300313078704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45956.300313078704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45956.300313078704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45956.300313078704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45956.300313078704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45956.300313078704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45956.300313078704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45956.300313078704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45956.300313078704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45956.300313078704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45956.300313078704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45956.300313078704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45956.300313078704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45956.300313078704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45956.300313078704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45956.300313078704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45956.300313078704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45956.300313078704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45956.300313078704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45956.300313078704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45956.300313078704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45956.300313078704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45956.300313078704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45956.300313078704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45956.300313078704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45956.300313078704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45956.300313078704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45956.300313078704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45956.300313078704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45956.300313078704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45956.300313078704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45956.300313078704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45956.300313078704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45956.300313078704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45956.300313078704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45956.300313078704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45956.300313078704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45956.300313078704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45956.300313078704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45956.300313078704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45956.300313078704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45956.300313078704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45956.300313078704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45956.300313078704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45956.300313078704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45956.300313078704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45956.300313078704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45956.300313078704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45956.300313078704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45956.300313078704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45956.300313078704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45956.300313078704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45956.300313078704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45956.300313078704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45956.300313078704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45956.300313078704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45956.300313078704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45956.300313078704</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2025-10-26T04:14:51Z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