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423" documentId="120_S{2AC9BD13-BADA-5192-A53E-5A8FF88502F6}" xr6:coauthVersionLast="47" xr6:coauthVersionMax="47" xr10:uidLastSave="{D5A0173C-78E4-4BA6-9004-DC9AE3B7C004}"/>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J138" i="2"/>
  <c r="J139" i="2"/>
  <c r="J140" i="2"/>
  <c r="J141" i="2"/>
  <c r="J142" i="2"/>
  <c r="J143" i="2"/>
  <c r="J144" i="2"/>
  <c r="J145" i="2"/>
  <c r="J146" i="2"/>
  <c r="J147" i="2"/>
  <c r="J148" i="2"/>
  <c r="J149" i="2"/>
  <c r="J150" i="2"/>
  <c r="J151" i="2"/>
  <c r="J152" i="2"/>
  <c r="J153" i="2"/>
  <c r="J154" i="2"/>
  <c r="J155" i="2"/>
  <c r="J156" i="2"/>
  <c r="I138" i="2"/>
  <c r="I139" i="2"/>
  <c r="I140" i="2"/>
  <c r="I141" i="2"/>
  <c r="I142" i="2"/>
  <c r="I143" i="2"/>
  <c r="I144" i="2"/>
  <c r="I145" i="2"/>
  <c r="I146" i="2"/>
  <c r="I147" i="2"/>
  <c r="I148" i="2"/>
  <c r="I149" i="2"/>
  <c r="I150" i="2"/>
  <c r="I151" i="2"/>
  <c r="I152" i="2"/>
  <c r="I153" i="2"/>
  <c r="I154" i="2"/>
  <c r="I155" i="2"/>
  <c r="I156" i="2"/>
  <c r="G138" i="2"/>
  <c r="G139" i="2"/>
  <c r="G140" i="2"/>
  <c r="G141" i="2"/>
  <c r="G142" i="2"/>
  <c r="G143" i="2"/>
  <c r="G144" i="2"/>
  <c r="G145" i="2"/>
  <c r="G146" i="2"/>
  <c r="G147" i="2"/>
  <c r="G148" i="2"/>
  <c r="G149" i="2"/>
  <c r="G150" i="2"/>
  <c r="G151" i="2"/>
  <c r="G152" i="2"/>
  <c r="G153" i="2"/>
  <c r="G154" i="2"/>
  <c r="G155" i="2"/>
  <c r="G156" i="2"/>
  <c r="B138" i="2"/>
  <c r="B139" i="2"/>
  <c r="B140" i="2"/>
  <c r="B141" i="2"/>
  <c r="B142" i="2"/>
  <c r="B143" i="2"/>
  <c r="B144" i="2"/>
  <c r="B145" i="2"/>
  <c r="B146" i="2"/>
  <c r="B147" i="2"/>
  <c r="B148" i="2"/>
  <c r="B149" i="2"/>
  <c r="B150" i="2"/>
  <c r="B151" i="2"/>
  <c r="B152" i="2"/>
  <c r="B153" i="2"/>
  <c r="B154" i="2"/>
  <c r="B155" i="2"/>
  <c r="B15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<sst xmlns="http://schemas.openxmlformats.org/spreadsheetml/2006/main" count="181544" uniqueCount="39148">
  <si>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</si>
  <si>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</si>
  <si>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</si>
  <si>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</si>
  <si>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</si>
  <si>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</si>
  <si>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</si>
  <si>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</si>
  <si>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</si>
  <si>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</si>
  <si>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</si>
  <si>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</si>
  <si>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</si>
  <si>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</si>
  <si>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</si>
  <si>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</si>
  <si>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</si>
  <si>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</si>
  <si>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</si>
  <si>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</si>
  <si>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</si>
  <si>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</si>
  <si>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</si>
  <si>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</si>
  <si>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</si>
  <si>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</si>
  <si>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</si>
  <si>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</si>
  <si>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</si>
  <si>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</si>
  <si>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</si>
  <si>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</si>
  <si>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</si>
  <si>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</si>
  <si>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</si>
  <si>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</si>
  <si>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</si>
  <si>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</si>
  <si>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</si>
  <si>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</si>
  <si>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</si>
  <si>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</si>
  <si>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</si>
  <si>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</si>
  <si>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</si>
  <si>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</si>
  <si>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</si>
  <si>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</si>
  <si>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</si>
  <si>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</si>
  <si>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</si>
  <si>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</si>
  <si>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</si>
  <si>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</si>
  <si>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</si>
  <si>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</si>
  <si>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</si>
  <si>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</si>
  <si>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</si>
  <si>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</si>
  <si>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</si>
  <si>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</si>
  <si>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</si>
  <si>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</si>
  <si>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</si>
  <si>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</si>
  <si>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</si>
  <si>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</si>
  <si>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</si>
  <si>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</si>
  <si>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</si>
  <si>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</si>
  <si>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</si>
  <si>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</si>
  <si>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</si>
  <si>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</si>
  <si>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</si>
  <si>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</si>
  <si>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</si>
  <si>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</si>
  <si>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</si>
  <si>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</si>
  <si>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</si>
  <si>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</si>
  <si>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</si>
  <si>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</si>
  <si>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</si>
  <si>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</si>
  <si>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</si>
  <si>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</si>
  <si>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</si>
  <si>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</si>
  <si>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</si>
  <si>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</si>
  <si>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</si>
  <si>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</si>
  <si>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</si>
  <si>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</si>
  <si>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</si>
  <si>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</si>
  <si>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</si>
  <si>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</si>
  <si>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</si>
  <si>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</si>
  <si>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</si>
  <si>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</si>
  <si>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</si>
  <si>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</si>
  <si>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</si>
  <si>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</si>
  <si>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</si>
  <si>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</si>
  <si>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</si>
  <si>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</si>
  <si>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</si>
  <si>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</si>
  <si>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</si>
  <si>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</si>
  <si>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</si>
  <si>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</si>
  <si>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</si>
  <si>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</si>
  <si>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</si>
  <si>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</si>
  <si>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</si>
  <si>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</si>
  <si>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</si>
  <si>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</si>
  <si>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</si>
  <si>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</si>
  <si>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</si>
  <si>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</si>
  <si>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</si>
  <si>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</si>
  <si>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</si>
  <si>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</si>
  <si>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</si>
  <si>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</si>
  <si>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</si>
  <si>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</si>
  <si>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</si>
  <si>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</si>
  <si>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</si>
  <si>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</si>
  <si>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</si>
  <si>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</si>
  <si>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</si>
  <si>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</si>
  <si>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</si>
  <si>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</si>
  <si>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</si>
  <si>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</si>
  <si>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</si>
  <si>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</si>
  <si>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</si>
  <si>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</si>
  <si>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</si>
  <si>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</si>
  <si>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</si>
  <si>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</si>
  <si>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</si>
  <si>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</si>
  <si>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</si>
  <si>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</si>
  <si>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</si>
  <si>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</si>
  <si>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</si>
  <si>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</si>
  <si>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</si>
  <si>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</si>
  <si>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</si>
  <si>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</si>
  <si>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</si>
  <si>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</si>
  <si>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</si>
  <si>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</si>
  <si>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</si>
  <si>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</si>
  <si>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</si>
  <si>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</si>
  <si>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</si>
  <si>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</si>
  <si>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</si>
  <si>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</si>
  <si>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</si>
  <si>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</si>
  <si>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</si>
  <si>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</si>
  <si>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</si>
  <si>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</si>
  <si>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</si>
  <si>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</si>
  <si>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</si>
  <si>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</si>
  <si>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</si>
  <si>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</si>
  <si>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</si>
  <si>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</si>
  <si>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</si>
  <si>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</si>
  <si>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</si>
  <si>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</si>
  <si>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</si>
  <si>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</si>
  <si>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</si>
  <si>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</si>
  <si>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</si>
  <si>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</si>
  <si>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</si>
  <si>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</si>
  <si>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</si>
  <si>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</si>
  <si>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</si>
  <si>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</si>
  <si>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</si>
  <si>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</si>
  <si>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</si>
  <si>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</si>
  <si>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</si>
  <si>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</si>
  <si>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</si>
  <si>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</si>
  <si>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</si>
  <si>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</si>
  <si>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</si>
  <si>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</si>
  <si>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</si>
  <si>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</si>
  <si>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</si>
  <si>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</si>
  <si>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</si>
  <si>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</si>
  <si>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</si>
  <si>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</si>
  <si>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</si>
  <si>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</si>
  <si>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</si>
  <si>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</si>
  <si>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</si>
  <si>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</si>
  <si>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</si>
  <si>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</si>
  <si>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</si>
  <si>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</si>
  <si>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</si>
  <si>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</si>
  <si>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</si>
  <si>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</si>
  <si>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</si>
  <si>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</si>
  <si>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</si>
  <si>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</si>
  <si>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</si>
  <si>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</si>
  <si>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</si>
  <si>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</si>
  <si>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</si>
  <si>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</si>
  <si>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</si>
  <si>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</si>
  <si>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</si>
  <si>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</si>
  <si>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</si>
  <si>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</si>
  <si>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</si>
  <si>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</si>
  <si>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</si>
  <si>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</si>
  <si>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</si>
  <si>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</si>
  <si>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</si>
  <si>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</si>
  <si>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</si>
  <si>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</si>
  <si>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</si>
  <si>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</si>
  <si>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</si>
  <si>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</si>
  <si>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</si>
  <si>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</si>
  <si>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</si>
  <si>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</si>
  <si>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</si>
  <si>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</si>
  <si>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</si>
  <si>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</si>
  <si>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</si>
  <si>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</si>
  <si>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</si>
  <si>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</si>
  <si>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</si>
  <si>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</si>
  <si>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</si>
  <si>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</si>
  <si>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</si>
  <si>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</si>
  <si>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</si>
  <si>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</si>
  <si>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</si>
  <si>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</si>
  <si>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</si>
  <si>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</si>
  <si>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</si>
  <si>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</si>
  <si>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</si>
  <si>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</si>
  <si>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</si>
  <si>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</si>
  <si>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</si>
  <si>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</si>
  <si>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</si>
  <si>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</si>
  <si>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</si>
  <si>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</si>
  <si>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</si>
  <si>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</si>
  <si>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</si>
  <si>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</si>
  <si>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</si>
  <si>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</si>
  <si>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</si>
  <si>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</si>
  <si>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</si>
  <si>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</si>
  <si>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</si>
  <si>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</si>
  <si>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</si>
  <si>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</si>
  <si>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</si>
  <si>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</si>
  <si>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</si>
  <si>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</si>
  <si>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</si>
  <si>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</si>
  <si>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</si>
  <si>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</si>
  <si>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</si>
  <si>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</si>
  <si>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</si>
  <si>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</si>
  <si>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</si>
  <si>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</si>
  <si>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</si>
  <si>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</si>
  <si>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</si>
  <si>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</si>
  <si>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</si>
  <si>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</si>
  <si>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</si>
  <si>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</si>
  <si>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</si>
  <si>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</si>
  <si>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</si>
  <si>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</si>
  <si>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</si>
  <si>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</si>
  <si>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</si>
  <si>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</si>
  <si>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</si>
  <si>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</si>
  <si>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</si>
  <si>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</si>
  <si>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</si>
  <si>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</si>
  <si>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</si>
  <si>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</si>
  <si>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</si>
  <si>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</si>
  <si>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</si>
  <si>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</si>
  <si>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</si>
  <si>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</si>
  <si>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</si>
  <si>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</si>
  <si>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</si>
  <si>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</si>
  <si>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</si>
  <si>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</si>
  <si>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</si>
  <si>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</si>
  <si>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</si>
  <si>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</si>
  <si>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</si>
  <si>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</si>
  <si>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</si>
  <si>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</si>
  <si>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</si>
  <si>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</si>
  <si>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</si>
  <si>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</si>
  <si>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</si>
  <si>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</si>
  <si>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</si>
  <si>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</si>
  <si>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</si>
  <si>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</si>
  <si>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</si>
  <si>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</si>
  <si>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</si>
  <si>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</si>
  <si>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</si>
  <si>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</si>
  <si>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</si>
  <si>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</si>
  <si>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</si>
  <si>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</si>
  <si>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</si>
  <si>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</si>
  <si>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</si>
  <si>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</si>
  <si>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</si>
  <si>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</si>
  <si>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</si>
  <si>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</si>
  <si>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</si>
  <si>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</si>
  <si>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</si>
  <si>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</si>
  <si>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</si>
  <si>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</si>
  <si>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</si>
  <si>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</si>
  <si>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</si>
  <si>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</si>
  <si>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</si>
  <si>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</si>
  <si>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</si>
  <si>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</si>
  <si>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</si>
  <si>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</si>
  <si>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</si>
  <si>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</si>
  <si>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</si>
  <si>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</si>
  <si>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</si>
  <si>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</si>
  <si>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</si>
  <si>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</si>
  <si>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</si>
  <si>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</si>
  <si>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</si>
  <si>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</si>
  <si>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</si>
  <si>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</si>
  <si>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</si>
  <si>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</si>
  <si>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</si>
  <si>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</si>
  <si>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</si>
  <si>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</si>
  <si>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</si>
  <si>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</si>
  <si>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</si>
  <si>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</si>
  <si>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</si>
  <si>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</si>
  <si>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</si>
  <si>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</si>
  <si>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</si>
  <si>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</si>
  <si>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</si>
  <si>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</si>
  <si>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</si>
  <si>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</si>
  <si>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</si>
  <si>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</si>
  <si>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</si>
  <si>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</si>
  <si>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</si>
  <si>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</si>
  <si>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</si>
  <si>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</si>
  <si>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</si>
  <si>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</si>
  <si>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</si>
  <si>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</si>
  <si>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</si>
  <si>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</si>
  <si>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</si>
  <si>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</si>
  <si>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</si>
  <si>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</si>
  <si>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</si>
  <si>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</si>
  <si>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</si>
  <si>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</si>
  <si>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</si>
  <si>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</si>
  <si>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</si>
  <si>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</si>
  <si>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</si>
  <si>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</si>
  <si>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</si>
  <si>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</si>
  <si>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</si>
  <si>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</si>
  <si>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</si>
  <si>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</si>
  <si>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</si>
  <si>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</si>
  <si>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</si>
  <si>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</si>
  <si>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</si>
  <si>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</si>
  <si>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</si>
  <si>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</si>
  <si>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</si>
  <si>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</si>
  <si>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</si>
  <si>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</si>
  <si>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</si>
  <si>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</si>
  <si>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</si>
  <si>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</si>
  <si>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</si>
  <si>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</si>
  <si>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</si>
  <si>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</si>
  <si>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</si>
  <si>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</si>
  <si>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</si>
  <si>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</si>
  <si>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</si>
  <si>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</si>
  <si>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</si>
  <si>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</si>
  <si>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</si>
  <si>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</si>
  <si>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</si>
  <si>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</si>
  <si>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</si>
  <si>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</si>
  <si>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</si>
  <si>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</si>
  <si>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</si>
  <si>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</si>
  <si>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</si>
  <si>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</si>
  <si>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</si>
  <si>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</si>
  <si>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</si>
  <si>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</si>
  <si>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</si>
  <si>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</si>
  <si>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</si>
  <si>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</si>
  <si>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</si>
  <si>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</si>
  <si>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</si>
  <si>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</si>
  <si>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</si>
  <si>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</si>
  <si>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</si>
  <si>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</si>
  <si>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</si>
  <si>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</si>
  <si>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</si>
  <si>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</si>
  <si>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</si>
  <si>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</si>
  <si>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</si>
  <si>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</si>
  <si>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</si>
  <si>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</si>
  <si>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</si>
  <si>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</si>
  <si>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</si>
  <si>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</si>
  <si>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</si>
  <si>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</si>
  <si>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</si>
  <si>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</si>
  <si>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</si>
  <si>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</si>
  <si>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</si>
  <si>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</si>
  <si>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</si>
  <si>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</si>
  <si>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</si>
  <si>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</si>
  <si>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</si>
  <si>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</si>
  <si>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</si>
  <si>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</si>
  <si>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</si>
  <si>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</si>
  <si>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</si>
  <si>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</si>
  <si>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</si>
  <si>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</si>
  <si>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</si>
  <si>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</si>
  <si>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</si>
  <si>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</si>
  <si>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</si>
  <si>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</si>
  <si>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</si>
  <si>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</si>
  <si>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</si>
  <si>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</si>
  <si>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</si>
  <si>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</si>
  <si>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</si>
  <si>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</si>
  <si>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</si>
  <si>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</si>
  <si>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</si>
  <si>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</si>
  <si>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</si>
  <si>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</si>
  <si>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</si>
  <si>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</si>
  <si>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</si>
  <si>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</si>
  <si>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</si>
  <si>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</si>
  <si>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</si>
  <si>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</si>
  <si>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</si>
  <si>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</si>
  <si>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</si>
  <si>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</si>
  <si>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</si>
  <si>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</si>
  <si>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</si>
  <si>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</si>
  <si>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</si>
  <si>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</si>
  <si>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</si>
  <si>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</si>
  <si>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</si>
  <si>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</si>
  <si>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</si>
  <si>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</si>
  <si>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</si>
  <si>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</si>
  <si>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</si>
  <si>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</si>
  <si>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</si>
  <si>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</si>
  <si>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</si>
  <si>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</si>
  <si>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</si>
  <si>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</si>
  <si>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</si>
  <si>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</si>
  <si>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</si>
  <si>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</si>
  <si>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</si>
  <si>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</si>
  <si>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</si>
  <si>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</si>
  <si>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</si>
  <si>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</si>
  <si>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</si>
  <si>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</si>
  <si>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</si>
  <si>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</si>
  <si>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</si>
  <si>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</si>
  <si>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</si>
  <si>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</si>
  <si>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</si>
  <si>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</si>
  <si>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</si>
  <si>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</si>
  <si>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</si>
  <si>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</si>
  <si>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</si>
  <si>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</si>
  <si>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</si>
  <si>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</si>
  <si>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</si>
  <si>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</si>
  <si>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</si>
  <si>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</si>
  <si>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</si>
  <si>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</si>
  <si>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</si>
  <si>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</si>
  <si>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</si>
  <si>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</si>
  <si>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</si>
  <si>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</si>
  <si>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</si>
  <si>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</si>
  <si>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</si>
  <si>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</si>
  <si>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</si>
  <si>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</si>
  <si>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</si>
  <si>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</si>
  <si>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</si>
  <si>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</si>
  <si>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</si>
  <si>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</si>
  <si>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</si>
  <si>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</si>
  <si>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</si>
  <si>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</si>
  <si>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</si>
  <si>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</si>
  <si>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</si>
  <si>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</si>
  <si>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</si>
  <si>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</si>
  <si>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</si>
  <si>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</si>
  <si>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</si>
  <si>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</si>
  <si>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</si>
  <si>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</si>
  <si>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</si>
  <si>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</si>
  <si>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</si>
  <si>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</si>
  <si>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</si>
  <si>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</si>
  <si>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</si>
  <si>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</si>
  <si>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</si>
  <si>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</si>
  <si>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</si>
  <si>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</si>
  <si>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</si>
  <si>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</si>
  <si>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</si>
  <si>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</si>
  <si>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</si>
  <si>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</si>
  <si>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</si>
  <si>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</si>
  <si>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</si>
  <si>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</si>
  <si>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</si>
  <si>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</si>
  <si>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</si>
  <si>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</si>
  <si>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</si>
  <si>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</si>
  <si>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</si>
  <si>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</si>
  <si>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</si>
  <si>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</si>
  <si>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</si>
  <si>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</si>
  <si>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</si>
  <si>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</si>
  <si>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</si>
  <si>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</si>
  <si>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</si>
  <si>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</si>
  <si>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</si>
  <si>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</si>
  <si>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</si>
  <si>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</si>
  <si>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</si>
  <si>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</si>
  <si>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</si>
  <si>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</si>
  <si>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</si>
  <si>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</si>
  <si>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</si>
  <si>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</si>
  <si>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</si>
  <si>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</si>
  <si>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</si>
  <si>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</si>
  <si>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</si>
  <si>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</si>
  <si>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</si>
  <si>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</si>
  <si>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</si>
  <si>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</si>
  <si>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</si>
  <si>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</si>
  <si>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</si>
  <si>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</si>
  <si>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</si>
  <si>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</si>
  <si>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</si>
  <si>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</si>
  <si>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</si>
  <si>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</si>
  <si>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</si>
  <si>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</si>
  <si>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</si>
  <si>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</si>
  <si>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</si>
  <si>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</si>
  <si>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</si>
  <si>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</si>
  <si>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</si>
  <si>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</si>
  <si>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</si>
  <si>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</si>
  <si>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</si>
  <si>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</si>
  <si>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</si>
  <si>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</si>
  <si>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</si>
  <si>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</si>
  <si>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</si>
  <si>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</si>
  <si>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</si>
  <si>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</si>
  <si>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</si>
  <si>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</si>
  <si>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</si>
  <si>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</si>
  <si>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</si>
  <si>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</si>
  <si>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</si>
  <si>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</si>
  <si>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</si>
  <si>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</si>
  <si>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</si>
  <si>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</si>
  <si>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</si>
  <si>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</si>
  <si>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</si>
  <si>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</si>
  <si>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</si>
  <si>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</si>
  <si>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</si>
  <si>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</si>
  <si>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</si>
  <si>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</si>
  <si>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</si>
  <si>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</si>
  <si>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</si>
  <si>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</si>
  <si>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</si>
  <si>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</si>
  <si>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</si>
  <si>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</si>
  <si>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</si>
  <si>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</si>
  <si>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</si>
  <si>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</si>
  <si>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</si>
  <si>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</si>
  <si>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</si>
  <si>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</si>
  <si>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</si>
  <si>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</si>
  <si>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</si>
  <si>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</si>
  <si>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</si>
  <si>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</si>
  <si>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</si>
  <si>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</si>
  <si>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</si>
  <si>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</si>
  <si>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</si>
  <si>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</si>
  <si>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</si>
  <si>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</si>
  <si>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</si>
  <si>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</si>
  <si>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</si>
  <si>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</si>
  <si>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</si>
  <si>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</si>
  <si>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</si>
  <si>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</si>
  <si>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</si>
  <si>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</si>
  <si>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</si>
  <si>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</si>
  <si>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</si>
  <si>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</si>
  <si>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</si>
  <si>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</si>
  <si>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</si>
  <si>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</si>
  <si>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</si>
  <si>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</si>
  <si>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</si>
  <si>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</si>
  <si>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</si>
  <si>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</si>
  <si>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</si>
  <si>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</si>
  <si>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</si>
  <si>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</si>
  <si>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</si>
  <si>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</si>
  <si>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</si>
  <si>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</si>
  <si>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</si>
  <si>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</si>
  <si>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</si>
  <si>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</si>
  <si>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</si>
  <si>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</si>
  <si>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</si>
  <si>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</si>
  <si>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</si>
  <si>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</si>
  <si>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</si>
  <si>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</si>
  <si>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</si>
  <si>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</si>
  <si>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</si>
  <si>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</si>
  <si>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</si>
  <si>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</si>
  <si>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</si>
  <si>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</si>
  <si>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</si>
  <si>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</si>
  <si>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</si>
  <si>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</si>
  <si>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</si>
  <si>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</si>
  <si>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</si>
  <si>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</si>
  <si>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</si>
  <si>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</si>
  <si>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</si>
  <si>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</si>
  <si>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</si>
  <si>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</si>
  <si>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</si>
  <si>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</si>
  <si>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</si>
  <si>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</si>
  <si>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</si>
  <si>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</si>
  <si>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</si>
  <si>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</si>
  <si>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</si>
  <si>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</si>
  <si>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</si>
  <si>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</si>
  <si>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</si>
  <si>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</si>
  <si>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</si>
  <si>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</si>
  <si>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</si>
  <si>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</si>
  <si>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</si>
  <si>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</si>
  <si>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</si>
  <si>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</si>
  <si>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</si>
  <si>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</si>
  <si>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</si>
  <si>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</si>
  <si>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</si>
  <si>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</si>
  <si>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</si>
  <si>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</si>
  <si>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</si>
  <si>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</si>
  <si>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</si>
  <si>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</si>
  <si>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</si>
  <si>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</si>
  <si>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</si>
  <si>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</si>
  <si>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</si>
  <si>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</si>
  <si>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</si>
  <si>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</si>
  <si>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</si>
  <si>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</si>
  <si>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</si>
  <si>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</si>
  <si>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</si>
  <si>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</si>
  <si>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</si>
  <si>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</si>
  <si>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</si>
  <si>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</si>
  <si>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</si>
  <si>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</si>
  <si>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</si>
  <si>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</si>
  <si>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</si>
  <si>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</si>
  <si>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</si>
  <si>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</si>
  <si>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</si>
  <si>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</si>
  <si>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</si>
  <si>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</si>
  <si>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</si>
  <si>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</si>
  <si>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</si>
  <si>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</si>
  <si>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</si>
  <si>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</si>
  <si>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</si>
  <si>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</si>
  <si>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</si>
  <si>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</si>
  <si>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</si>
  <si>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</si>
  <si>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</si>
  <si>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</si>
  <si>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</si>
  <si>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</si>
  <si>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</si>
  <si>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</si>
  <si>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</si>
  <si>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</si>
  <si>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</si>
  <si>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</si>
  <si>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</si>
  <si>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</si>
  <si>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</si>
  <si>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</si>
  <si>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</si>
  <si>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</si>
  <si>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</si>
  <si>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</si>
  <si>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</si>
  <si>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</si>
  <si>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</si>
  <si>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</si>
  <si>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</si>
  <si>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</si>
  <si>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</si>
  <si>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</si>
  <si>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</si>
  <si>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</si>
  <si>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</si>
  <si>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</si>
  <si>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</si>
  <si>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</si>
  <si>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</si>
  <si>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</si>
  <si>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</si>
  <si>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</si>
  <si>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</si>
  <si>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</si>
  <si>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</si>
  <si>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</si>
  <si>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</si>
  <si>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</si>
  <si>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</si>
  <si>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</si>
  <si>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</si>
  <si>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</si>
  <si>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</si>
  <si>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</si>
  <si>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</si>
  <si>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</si>
  <si>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</si>
  <si>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</si>
  <si>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</si>
  <si>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</si>
  <si>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</si>
  <si>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</si>
  <si>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</si>
  <si>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</si>
  <si>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</si>
  <si>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</si>
  <si>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</si>
  <si>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</si>
  <si>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</si>
  <si>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</si>
  <si>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</si>
  <si>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</si>
  <si>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</si>
  <si>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</si>
  <si>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</si>
  <si>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</si>
  <si>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</si>
  <si>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</si>
  <si>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</si>
  <si>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</si>
  <si>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</si>
  <si>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</si>
  <si>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</si>
  <si>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</si>
  <si>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</si>
  <si>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</si>
  <si>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</si>
  <si>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</si>
  <si>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</si>
  <si>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</si>
  <si>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</si>
  <si>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</si>
  <si>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</si>
  <si>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</si>
  <si>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</si>
  <si>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</si>
  <si>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</si>
  <si>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</si>
  <si>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</si>
  <si>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</si>
  <si>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</si>
  <si>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</si>
  <si>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</si>
  <si>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</si>
  <si>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</si>
  <si>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</si>
  <si>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</si>
  <si>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</si>
  <si>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</si>
  <si>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</si>
  <si>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</si>
  <si>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</si>
  <si>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</si>
  <si>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</si>
  <si>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</si>
  <si>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</si>
  <si>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</si>
  <si>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</si>
  <si>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</si>
  <si>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</si>
  <si>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</si>
  <si>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</si>
  <si>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</si>
  <si>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</si>
  <si>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</si>
  <si>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</si>
  <si>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</si>
  <si>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</si>
  <si>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</si>
  <si>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</si>
  <si>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</si>
  <si>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</si>
  <si>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</si>
  <si>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</si>
  <si>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</si>
  <si>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</si>
  <si>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</si>
  <si>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</si>
  <si>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</si>
  <si>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</si>
  <si>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</si>
  <si>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</si>
  <si>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</si>
  <si>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</si>
  <si>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</si>
  <si>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</si>
  <si>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</si>
  <si>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</si>
  <si>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</si>
  <si>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</si>
  <si>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</si>
  <si>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</si>
  <si>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</si>
  <si>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</si>
  <si>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</si>
  <si>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</si>
  <si>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</si>
  <si>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</si>
  <si>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</si>
  <si>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</si>
  <si>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</si>
  <si>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</si>
  <si>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</si>
  <si>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</si>
  <si>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</si>
  <si>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</si>
  <si>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</si>
  <si>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</si>
  <si>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</si>
  <si>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</si>
  <si>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</si>
  <si>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</si>
  <si>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</si>
  <si>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</si>
  <si>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</si>
  <si>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</si>
  <si>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</si>
  <si>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</si>
  <si>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</si>
  <si>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</si>
  <si>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</si>
  <si>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</si>
  <si>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</si>
  <si>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</si>
  <si>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</si>
  <si>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</si>
  <si>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</si>
  <si>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</si>
  <si>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</si>
  <si>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</si>
  <si>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</si>
  <si>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</si>
  <si>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</si>
  <si>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</si>
  <si>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</si>
  <si>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</si>
  <si>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</si>
  <si>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</si>
  <si>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</si>
  <si>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</si>
  <si>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</si>
  <si>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</si>
  <si>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</si>
  <si>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</si>
  <si>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</si>
  <si>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</si>
  <si>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</si>
  <si>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</si>
  <si>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</si>
  <si>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</si>
  <si>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</si>
  <si>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</si>
  <si>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</si>
  <si>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</si>
  <si>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</si>
  <si>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</si>
  <si>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</si>
  <si>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</si>
  <si>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</si>
  <si>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</si>
  <si>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</si>
  <si>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</si>
  <si>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</si>
  <si>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</si>
  <si>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</si>
  <si>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</si>
  <si>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</si>
  <si>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</si>
  <si>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</si>
  <si>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</si>
  <si>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</si>
  <si>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</si>
  <si>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</si>
  <si>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</si>
  <si>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</si>
  <si>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</si>
  <si>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</si>
  <si>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</si>
  <si>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</si>
  <si>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</si>
  <si>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</si>
  <si>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</si>
  <si>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</si>
  <si>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</si>
  <si>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</si>
  <si>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</si>
  <si>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</si>
  <si>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</si>
  <si>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</si>
  <si>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</si>
  <si>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</si>
  <si>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</si>
  <si>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</si>
  <si>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</si>
  <si>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</si>
  <si>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</si>
  <si>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</si>
  <si>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</si>
  <si>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</si>
  <si>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</si>
  <si>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</si>
  <si>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</si>
  <si>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</si>
  <si>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</si>
  <si>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</si>
  <si>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</si>
  <si>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</si>
  <si>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</si>
  <si>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</si>
  <si>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</si>
  <si>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</si>
  <si>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</si>
  <si>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</si>
  <si>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</si>
  <si>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</si>
  <si>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</si>
  <si>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</si>
  <si>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</si>
  <si>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</si>
  <si>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</si>
  <si>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</si>
  <si>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</si>
  <si>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</si>
  <si>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</si>
  <si>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</si>
  <si>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</si>
  <si>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</si>
  <si>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</si>
  <si>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</si>
  <si>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</si>
  <si>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</si>
  <si>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</si>
  <si>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</si>
  <si>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</si>
  <si>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</si>
  <si>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</si>
  <si>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</si>
  <si>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</si>
  <si>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</si>
  <si>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</si>
  <si>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</si>
  <si>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</si>
  <si>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</si>
  <si>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</si>
  <si>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</si>
  <si>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</si>
  <si>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</si>
  <si>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</si>
  <si>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</si>
  <si>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</si>
  <si>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</si>
  <si>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</si>
  <si>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</si>
  <si>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</si>
  <si>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</si>
  <si>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</si>
  <si>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</si>
  <si>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</si>
  <si>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</si>
  <si>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</si>
  <si>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</si>
  <si>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</si>
  <si>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</si>
  <si>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</si>
  <si>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</si>
  <si>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</si>
  <si>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</si>
  <si>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</si>
  <si>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</si>
  <si>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</si>
  <si>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</si>
  <si>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</si>
  <si>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</si>
  <si>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</si>
  <si>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</si>
  <si>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</si>
  <si>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</si>
  <si>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</si>
  <si>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</si>
  <si>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</si>
  <si>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</si>
  <si>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</si>
  <si>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</si>
  <si>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</si>
  <si>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</si>
  <si>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</si>
  <si>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</si>
  <si>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</si>
  <si>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</si>
  <si>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</si>
  <si>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</si>
  <si>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</si>
  <si>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</si>
  <si>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</si>
  <si>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</si>
  <si>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</si>
  <si>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</si>
  <si>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</si>
  <si>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</si>
  <si>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</si>
  <si>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</si>
  <si>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</si>
  <si>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</si>
  <si>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</si>
  <si>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</si>
  <si>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</si>
  <si>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</si>
  <si>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</si>
  <si>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</si>
  <si>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</si>
  <si>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</si>
  <si>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</si>
  <si>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</si>
  <si>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</si>
  <si>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</si>
  <si>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</si>
  <si>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</si>
  <si>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</si>
  <si>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</si>
  <si>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</si>
  <si>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</si>
  <si>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</si>
  <si>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</si>
  <si>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</si>
  <si>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</si>
  <si>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</si>
  <si>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</si>
  <si>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</si>
  <si>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</si>
  <si>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</si>
  <si>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</si>
  <si>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</si>
  <si>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</si>
  <si>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</si>
  <si>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</si>
  <si>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</si>
  <si>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</si>
  <si>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</si>
  <si>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</si>
  <si>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</si>
  <si>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</si>
  <si>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</si>
  <si>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</si>
  <si>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</si>
  <si>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</si>
  <si>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</si>
  <si>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</si>
  <si>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</si>
  <si>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</si>
  <si>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</si>
  <si>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</si>
  <si>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</si>
  <si>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</si>
  <si>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</si>
  <si>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</si>
  <si>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</si>
  <si>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</si>
  <si>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</si>
  <si>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</si>
  <si>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</si>
  <si>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</si>
  <si>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</si>
  <si>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</si>
  <si>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</si>
  <si>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</si>
  <si>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</si>
  <si>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</si>
  <si>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</si>
  <si>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</si>
  <si>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</si>
  <si>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</si>
  <si>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</si>
  <si>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</si>
  <si>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</si>
  <si>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</si>
  <si>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</si>
  <si>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</si>
  <si>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</si>
  <si>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</si>
  <si>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</si>
  <si>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</si>
  <si>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</si>
  <si>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</si>
  <si>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</si>
  <si>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</si>
  <si>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</si>
  <si>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</si>
  <si>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</si>
  <si>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</si>
  <si>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</si>
  <si>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</si>
  <si>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</si>
  <si>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</si>
  <si>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</si>
  <si>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</si>
  <si>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</si>
  <si>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</si>
  <si>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</si>
  <si>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</si>
  <si>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</si>
  <si>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</si>
  <si>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</si>
  <si>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</si>
  <si>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</si>
  <si>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</si>
  <si>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</si>
  <si>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</si>
  <si>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</si>
  <si>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</si>
  <si>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</si>
  <si>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</si>
  <si>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</si>
  <si>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</si>
  <si>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</si>
  <si>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</si>
  <si>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</si>
  <si>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</si>
  <si>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</si>
  <si>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</si>
  <si>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</si>
  <si>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</si>
  <si>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</si>
  <si>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</si>
  <si>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</si>
  <si>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</si>
  <si>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</si>
  <si>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</si>
  <si>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</si>
  <si>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</si>
  <si>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</si>
  <si>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</si>
  <si>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</si>
  <si>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</si>
  <si>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</si>
  <si>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</si>
  <si>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</si>
  <si>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</si>
  <si>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</si>
  <si>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</si>
  <si>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</si>
  <si>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</si>
  <si>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</si>
  <si>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</si>
  <si>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</si>
  <si>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</si>
  <si>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</si>
  <si>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</si>
  <si>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</si>
  <si>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</si>
  <si>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</si>
  <si>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</si>
  <si>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</si>
  <si>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</si>
  <si>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</si>
  <si>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</si>
  <si>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</si>
  <si>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</si>
  <si>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</si>
  <si>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</si>
  <si>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</si>
  <si>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</si>
  <si>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</si>
  <si>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</si>
  <si>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</si>
  <si>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</si>
  <si>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</si>
  <si>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</si>
  <si>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</si>
  <si>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</si>
  <si>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</si>
  <si>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</si>
  <si>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</si>
  <si>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</si>
  <si>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</si>
  <si>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</si>
  <si>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</si>
  <si>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</si>
  <si>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</si>
  <si>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</si>
  <si>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</si>
  <si>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</si>
  <si>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</si>
  <si>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</si>
  <si>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</si>
  <si>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</si>
  <si>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</si>
  <si>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</si>
  <si>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</si>
  <si>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</si>
  <si>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</si>
  <si>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</si>
  <si>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</si>
  <si>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</si>
  <si>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</si>
  <si>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</si>
  <si>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</si>
  <si>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</si>
  <si>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</si>
  <si>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</si>
  <si>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</si>
  <si>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</si>
  <si>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</si>
  <si>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</si>
  <si>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</si>
  <si>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</si>
  <si>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</si>
  <si>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</si>
  <si>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</si>
  <si>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</si>
  <si>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</si>
  <si>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</si>
  <si>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</si>
  <si>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</si>
  <si>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</si>
  <si>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</si>
  <si>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</si>
  <si>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</si>
  <si>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</si>
  <si>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</si>
  <si>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</si>
  <si>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</si>
  <si>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</si>
  <si>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</si>
  <si>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</si>
  <si>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</si>
  <si>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</si>
  <si>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</si>
  <si>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</si>
  <si>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</si>
  <si>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</si>
  <si>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</si>
  <si>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</si>
  <si>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</si>
  <si>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</si>
  <si>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</si>
  <si>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</si>
  <si>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</si>
  <si>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</si>
  <si>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</si>
  <si>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</si>
  <si>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</si>
  <si>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</si>
  <si>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</si>
  <si>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</si>
  <si>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</si>
  <si>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</si>
  <si>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</si>
  <si>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</si>
  <si>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</si>
  <si>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</si>
  <si>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</si>
  <si>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</si>
  <si>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</si>
  <si>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</si>
  <si>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</si>
  <si>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</si>
  <si>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</si>
  <si>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</si>
  <si>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</si>
  <si>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</si>
  <si>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</si>
  <si>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</si>
  <si>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</si>
  <si>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</si>
  <si>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</si>
  <si>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</si>
  <si>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</si>
  <si>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</si>
  <si>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</si>
  <si>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</si>
  <si>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</si>
  <si>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</si>
  <si>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</si>
  <si>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</si>
  <si>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</si>
  <si>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</si>
  <si>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</si>
  <si>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</si>
  <si>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</si>
  <si>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</si>
  <si>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</si>
  <si>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</si>
  <si>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</si>
  <si>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</si>
  <si>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</si>
  <si>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</si>
  <si>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</si>
  <si>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</si>
  <si>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</si>
  <si>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</si>
  <si>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</si>
  <si>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</si>
  <si>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</si>
  <si>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</si>
  <si>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</si>
  <si>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</si>
  <si>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</si>
  <si>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</si>
  <si>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</si>
  <si>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</si>
  <si>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</si>
  <si>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</si>
  <si>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</si>
  <si>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</si>
  <si>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</si>
  <si>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</si>
  <si>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</si>
  <si>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</si>
  <si>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</si>
  <si>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</si>
  <si>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</si>
  <si>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</si>
  <si>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</si>
  <si>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</si>
  <si>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</si>
  <si>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</si>
  <si>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</si>
  <si>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</si>
  <si>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</si>
  <si>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</si>
  <si>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</si>
  <si>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</si>
  <si>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</si>
  <si>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</si>
  <si>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</si>
  <si>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</si>
  <si>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</si>
  <si>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</si>
  <si>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</si>
  <si>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</si>
  <si>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</si>
  <si>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</si>
  <si>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</si>
  <si>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</si>
  <si>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</si>
  <si>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</si>
  <si>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</si>
  <si>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</si>
  <si>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</si>
  <si>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</si>
  <si>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</si>
  <si>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</si>
  <si>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</si>
  <si>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</si>
  <si>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</si>
  <si>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</si>
  <si>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</si>
  <si>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</si>
  <si>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</si>
  <si>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</si>
  <si>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</si>
  <si>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</si>
  <si>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</si>
  <si>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</si>
  <si>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</si>
  <si>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</si>
  <si>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</si>
  <si>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</si>
  <si>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</si>
  <si>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</si>
  <si>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</si>
  <si>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</si>
  <si>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</si>
  <si>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</si>
  <si>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</si>
  <si>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</si>
  <si>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</si>
  <si>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</si>
  <si>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</si>
  <si>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</si>
  <si>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</si>
  <si>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</si>
  <si>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</si>
  <si>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</si>
  <si>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</si>
  <si>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</si>
  <si>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</si>
  <si>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</si>
  <si>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</si>
  <si>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</si>
  <si>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</si>
  <si>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</si>
  <si>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</si>
  <si>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</si>
  <si>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</si>
  <si>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</si>
  <si>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</si>
  <si>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</si>
  <si>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</si>
  <si>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</si>
  <si>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</si>
  <si>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</si>
  <si>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</si>
  <si>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</si>
  <si>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</si>
  <si>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</si>
  <si>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</si>
  <si>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</si>
  <si>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</si>
  <si>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</si>
  <si>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</si>
  <si>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</si>
  <si>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</si>
  <si>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</si>
  <si>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</si>
  <si>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</si>
  <si>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</si>
  <si>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</si>
  <si>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</si>
  <si>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</si>
  <si>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</si>
  <si>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</si>
  <si>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</si>
  <si>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</si>
  <si>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</si>
  <si>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</si>
  <si>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</si>
  <si>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</si>
  <si>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</si>
  <si>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</si>
  <si>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</si>
  <si>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</si>
  <si>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</si>
  <si>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</si>
  <si>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</si>
  <si>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</si>
  <si>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</si>
  <si>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</si>
  <si>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</si>
  <si>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</si>
  <si>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</si>
  <si>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</si>
  <si>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</si>
  <si>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</si>
  <si>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</si>
  <si>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</si>
  <si>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</si>
  <si>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</si>
  <si>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</si>
  <si>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</si>
  <si>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</si>
  <si>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</si>
  <si>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</si>
  <si>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</si>
  <si>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</si>
  <si>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</si>
  <si>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</si>
  <si>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</si>
  <si>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</si>
  <si>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</si>
  <si>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</si>
  <si>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</si>
  <si>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</si>
  <si>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</si>
  <si>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</si>
  <si>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</si>
  <si>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</si>
  <si>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</si>
  <si>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</si>
  <si>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</si>
  <si>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</si>
  <si>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</si>
  <si>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</si>
  <si>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</si>
  <si>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</si>
  <si>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</si>
  <si>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</si>
  <si>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</si>
  <si>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</si>
  <si>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</si>
  <si>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</si>
  <si>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</si>
  <si>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</si>
  <si>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</si>
  <si>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</si>
  <si>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</si>
  <si>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</si>
  <si>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</si>
  <si>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</si>
  <si>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</si>
  <si>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</si>
  <si>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</si>
  <si>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</si>
  <si>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</si>
  <si>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</si>
  <si>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</si>
  <si>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</si>
  <si>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</si>
  <si>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</si>
  <si>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</si>
  <si>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</si>
  <si>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</si>
  <si>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</si>
  <si>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</si>
  <si>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</si>
  <si>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</si>
  <si>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</si>
  <si>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</si>
  <si>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</si>
  <si>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</si>
  <si>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</si>
  <si>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</si>
  <si>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</si>
  <si>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</si>
  <si>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</si>
  <si>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</si>
  <si>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</si>
  <si>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</si>
  <si>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</si>
  <si>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</si>
  <si>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</si>
  <si>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</si>
  <si>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</si>
  <si>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</si>
  <si>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</si>
  <si>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</si>
  <si>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</si>
  <si>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</si>
  <si>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</si>
  <si>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</si>
  <si>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</si>
  <si>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</si>
  <si>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</si>
  <si>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</si>
  <si>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</si>
  <si>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</si>
  <si>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</si>
  <si>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</si>
  <si>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</si>
  <si>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</si>
  <si>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</si>
  <si>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</si>
  <si>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</si>
  <si>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</si>
  <si>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</si>
  <si>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</si>
  <si>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</si>
  <si>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</si>
  <si>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</si>
  <si>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</si>
  <si>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</si>
  <si>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</si>
  <si>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</si>
  <si>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</si>
  <si>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</si>
  <si>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</si>
  <si>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</si>
  <si>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</si>
  <si>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</si>
  <si>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</si>
  <si>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</si>
  <si>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</si>
  <si>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</si>
  <si>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</si>
  <si>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</si>
  <si>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</si>
  <si>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</si>
  <si>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</si>
  <si>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</si>
  <si>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</si>
  <si>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</si>
  <si>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</si>
  <si>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</si>
  <si>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</si>
  <si>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</si>
  <si>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</si>
  <si>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</si>
  <si>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</si>
  <si>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</si>
  <si>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</si>
  <si>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</si>
  <si>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</si>
  <si>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</si>
  <si>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</si>
  <si>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</si>
  <si>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</si>
  <si>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</si>
  <si>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</si>
  <si>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</si>
  <si>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</si>
  <si>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</si>
  <si>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</si>
  <si>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</si>
  <si>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</si>
  <si>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</si>
  <si>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</si>
  <si>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</si>
  <si>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</si>
  <si>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</si>
  <si>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</si>
  <si>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</si>
  <si>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</si>
  <si>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</si>
  <si>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</si>
  <si>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</si>
  <si>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</si>
  <si>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</si>
  <si>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</si>
  <si>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</si>
  <si>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</si>
  <si>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</si>
  <si>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</si>
  <si>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</si>
  <si>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</si>
  <si>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</si>
  <si>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</si>
  <si>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</si>
  <si>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</si>
  <si>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</si>
  <si>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</si>
  <si>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</si>
  <si>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</si>
  <si>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</si>
  <si>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</si>
  <si>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</si>
  <si>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</si>
  <si>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</si>
  <si>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</si>
  <si>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</si>
  <si>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</si>
  <si>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</si>
  <si>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</si>
  <si>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</si>
  <si>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</si>
  <si>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</si>
  <si>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</si>
  <si>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</si>
  <si>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</si>
  <si>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</si>
  <si>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</si>
  <si>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</si>
  <si>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</si>
  <si>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</si>
  <si>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</si>
  <si>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</si>
  <si>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</si>
  <si>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</si>
  <si>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</si>
  <si>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</si>
  <si>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</si>
  <si>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</si>
  <si>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</si>
  <si>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</si>
  <si>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</si>
  <si>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</si>
  <si>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</si>
  <si>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</si>
  <si>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</si>
  <si>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</si>
  <si>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</si>
  <si>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</si>
  <si>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</si>
  <si>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</si>
  <si>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</si>
  <si>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</si>
  <si>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</si>
  <si>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</si>
  <si>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</si>
  <si>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</si>
  <si>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</si>
  <si>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</si>
  <si>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</si>
  <si>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</si>
  <si>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</si>
  <si>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</si>
  <si>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</si>
  <si>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</si>
  <si>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</si>
  <si>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</si>
  <si>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</si>
  <si>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</si>
  <si>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</si>
  <si>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</si>
  <si>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</si>
  <si>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</si>
  <si>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</si>
  <si>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</si>
  <si>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</si>
  <si>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</si>
  <si>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</si>
  <si>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</si>
  <si>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</si>
  <si>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</si>
  <si>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</si>
  <si>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</si>
  <si>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</si>
  <si>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</si>
  <si>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</si>
  <si>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</si>
  <si>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</si>
  <si>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</si>
  <si>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</si>
  <si>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</si>
  <si>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</si>
  <si>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</si>
  <si>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</si>
  <si>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</si>
  <si>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</si>
  <si>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</si>
  <si>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</si>
  <si>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</si>
  <si>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</si>
  <si>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</si>
  <si>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</si>
  <si>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</si>
  <si>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</si>
  <si>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</si>
  <si>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</si>
  <si>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</si>
  <si>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</si>
  <si>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</si>
  <si>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</si>
  <si>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</si>
  <si>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</si>
  <si>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</si>
  <si>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</si>
  <si>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</si>
  <si>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</si>
  <si>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</si>
  <si>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</si>
  <si>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</si>
  <si>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</si>
  <si>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</si>
  <si>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</si>
  <si>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</si>
  <si>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</si>
  <si>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</si>
  <si>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</si>
  <si>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</si>
  <si>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</si>
  <si>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</si>
  <si>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</si>
  <si>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</si>
  <si>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</si>
  <si>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</si>
  <si>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</si>
  <si>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</si>
  <si>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</si>
  <si>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</si>
  <si>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</si>
  <si>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</si>
  <si>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</si>
  <si>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</si>
  <si>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</si>
  <si>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</si>
  <si>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</si>
  <si>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</si>
  <si>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</si>
  <si>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</si>
  <si>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</si>
  <si>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</si>
  <si>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</si>
  <si>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</si>
  <si>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</si>
  <si>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</si>
  <si>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</si>
  <si>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</si>
  <si>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</si>
  <si>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</si>
  <si>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</si>
  <si>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</si>
  <si>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</si>
  <si>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</si>
  <si>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</si>
  <si>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</si>
  <si>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</si>
  <si>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</si>
  <si>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</si>
  <si>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</si>
  <si>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</si>
  <si>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</si>
  <si>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</si>
  <si>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</si>
  <si>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</si>
  <si>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</si>
  <si>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</si>
  <si>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</si>
  <si>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</si>
  <si>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</si>
  <si>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</si>
  <si>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</si>
  <si>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</si>
  <si>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</si>
  <si>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</si>
  <si>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</si>
  <si>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</si>
  <si>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</si>
  <si>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</si>
  <si>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</si>
  <si>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</si>
  <si>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</si>
  <si>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</si>
  <si>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</si>
  <si>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</si>
  <si>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</si>
  <si>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</si>
  <si>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</si>
  <si>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</si>
  <si>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</si>
  <si>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</si>
  <si>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</si>
  <si>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</si>
  <si>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</si>
  <si>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</si>
  <si>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</si>
  <si>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</si>
  <si>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</si>
  <si>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</si>
  <si>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</si>
  <si>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</si>
  <si>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</si>
  <si>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</si>
  <si>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</si>
  <si>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</si>
  <si>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</si>
  <si>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</si>
  <si>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</si>
  <si>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</si>
  <si>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</si>
  <si>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</si>
  <si>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</si>
  <si>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</si>
  <si>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</si>
  <si>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</si>
  <si>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</si>
  <si>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</si>
  <si>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</si>
  <si>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</si>
  <si>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</si>
  <si>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</si>
  <si>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</si>
  <si>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</si>
  <si>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</si>
  <si>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</si>
  <si>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</si>
  <si>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</si>
  <si>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</si>
  <si>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</si>
  <si>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</si>
  <si>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</si>
  <si>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</si>
  <si>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</si>
  <si>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</si>
  <si>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</si>
  <si>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</si>
  <si>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</si>
  <si>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</si>
  <si>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</si>
  <si>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</si>
  <si>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</si>
  <si>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</si>
  <si>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</si>
  <si>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</si>
  <si>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</si>
  <si>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</si>
  <si>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</si>
  <si>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</si>
  <si>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</si>
  <si>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</si>
  <si>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</si>
  <si>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</si>
  <si>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</si>
  <si>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</si>
  <si>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</si>
  <si>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</si>
  <si>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</si>
  <si>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</si>
  <si>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</si>
  <si>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</si>
  <si>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</si>
  <si>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</si>
  <si>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</si>
  <si>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</si>
  <si>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</si>
  <si>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</si>
  <si>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</si>
  <si>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</si>
  <si>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</si>
  <si>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</si>
  <si>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</si>
  <si>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</si>
  <si>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</si>
  <si>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</si>
  <si>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</si>
  <si>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</si>
  <si>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</si>
  <si>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</si>
  <si>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</si>
  <si>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</si>
  <si>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</si>
  <si>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</si>
  <si>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</si>
  <si>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</si>
  <si>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</si>
  <si>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</si>
  <si>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</si>
  <si>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</si>
  <si>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</si>
  <si>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</si>
  <si>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</si>
  <si>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</si>
  <si>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</si>
  <si>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</si>
  <si>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</si>
  <si>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</si>
  <si>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</si>
  <si>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</si>
  <si>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</si>
  <si>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</si>
  <si>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</si>
  <si>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</si>
  <si>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</si>
  <si>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</si>
  <si>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</si>
  <si>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</si>
  <si>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</si>
  <si>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</si>
  <si>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</si>
  <si>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</si>
  <si>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</si>
  <si>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</si>
  <si>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</si>
  <si>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</si>
  <si>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</si>
  <si>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</si>
  <si>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</si>
  <si>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</si>
  <si>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</si>
  <si>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</si>
  <si>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</si>
  <si>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</si>
  <si>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</si>
  <si>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</si>
  <si>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</si>
  <si>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</si>
  <si>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</si>
  <si>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</si>
  <si>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</si>
  <si>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</si>
  <si>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</si>
  <si>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</si>
  <si>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</si>
  <si>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</si>
  <si>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</si>
  <si>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</si>
  <si>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</si>
  <si>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</si>
  <si>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</si>
  <si>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</si>
  <si>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</si>
  <si>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</si>
  <si>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</si>
  <si>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</si>
  <si>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</si>
  <si>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</si>
  <si>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</si>
  <si>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</si>
  <si>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</si>
  <si>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</si>
  <si>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</si>
  <si>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</si>
  <si>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</si>
  <si>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</si>
  <si>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</si>
  <si>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</si>
  <si>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</si>
  <si>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</si>
  <si>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</si>
  <si>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</si>
  <si>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</si>
  <si>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</si>
  <si>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</si>
  <si>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</si>
  <si>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</si>
  <si>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</si>
  <si>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</si>
  <si>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</si>
  <si>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</si>
  <si>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</si>
  <si>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</si>
  <si>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</si>
  <si>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</si>
  <si>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</si>
  <si>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</si>
  <si>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</si>
  <si>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</si>
  <si>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</si>
  <si>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</si>
  <si>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</si>
  <si>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</si>
  <si>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</si>
  <si>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</si>
  <si>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</si>
  <si>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</si>
  <si>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</si>
  <si>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</si>
  <si>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</si>
  <si>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</si>
  <si>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</si>
  <si>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</si>
  <si>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</si>
  <si>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</si>
  <si>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</si>
  <si>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</si>
  <si>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</si>
  <si>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</si>
  <si>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</si>
  <si>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</si>
  <si>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</si>
  <si>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</si>
  <si>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</si>
  <si>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</si>
  <si>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</si>
  <si>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</si>
  <si>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</si>
  <si>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</si>
  <si>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</si>
  <si>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</si>
  <si>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</si>
  <si>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</si>
  <si>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</si>
  <si>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</si>
  <si>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</si>
  <si>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</si>
  <si>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</si>
  <si>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</si>
  <si>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</si>
  <si>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</si>
  <si>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</si>
  <si>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</si>
  <si>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</si>
  <si>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</si>
  <si>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</si>
  <si>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</si>
  <si>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</si>
  <si>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</si>
  <si>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</si>
  <si>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</si>
  <si>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</si>
  <si>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</si>
  <si>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</si>
  <si>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</si>
  <si>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</si>
  <si>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</si>
  <si>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</si>
  <si>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</si>
  <si>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</si>
  <si>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</si>
  <si>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</si>
  <si>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</si>
  <si>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</si>
  <si>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</si>
  <si>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</si>
  <si>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</si>
  <si>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</si>
  <si>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</si>
  <si>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</si>
  <si>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</si>
  <si>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</si>
  <si>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</si>
  <si>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</si>
  <si>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</si>
  <si>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</si>
  <si>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</si>
  <si>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</si>
  <si>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</si>
  <si>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</si>
  <si>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</si>
  <si>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</si>
  <si>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</si>
  <si>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</si>
  <si>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</si>
  <si>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</si>
  <si>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</si>
  <si>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</si>
  <si>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</si>
  <si>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</si>
  <si>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</si>
  <si>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</si>
  <si>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</si>
  <si>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</si>
  <si>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</si>
  <si>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</si>
  <si>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</si>
  <si>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</si>
  <si>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</si>
  <si>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</si>
  <si>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</si>
  <si>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</si>
  <si>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</si>
  <si>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</si>
  <si>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</si>
  <si>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</si>
  <si>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</si>
  <si>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</si>
  <si>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</si>
  <si>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</si>
  <si>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</si>
  <si>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</si>
  <si>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</si>
  <si>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</si>
  <si>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</si>
  <si>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</si>
  <si>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</si>
  <si>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</si>
  <si>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</si>
  <si>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</si>
  <si>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</si>
  <si>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</si>
  <si>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</si>
  <si>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</si>
  <si>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</si>
  <si>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</si>
  <si>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</si>
  <si>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</si>
  <si>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</si>
  <si>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</si>
  <si>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</si>
  <si>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</si>
  <si>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</si>
  <si>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</si>
  <si>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</si>
  <si>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</si>
  <si>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</si>
  <si>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</si>
  <si>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</si>
  <si>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</si>
  <si>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</si>
  <si>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</si>
  <si>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</si>
  <si>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</si>
  <si>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</si>
  <si>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</si>
  <si>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</si>
  <si>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</si>
  <si>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</si>
  <si>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</si>
  <si>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</si>
  <si>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</si>
  <si>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</si>
  <si>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</si>
  <si>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</si>
  <si>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</si>
  <si>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</si>
  <si>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</si>
  <si>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</si>
  <si>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</si>
  <si>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</si>
  <si>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</si>
  <si>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</si>
  <si>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</si>
  <si>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</si>
  <si>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</si>
  <si>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</si>
  <si>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</si>
  <si>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</si>
  <si>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</si>
  <si>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</si>
  <si>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</si>
  <si>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</si>
  <si>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</si>
  <si>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</si>
  <si>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</si>
  <si>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</si>
  <si>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</si>
  <si>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</si>
  <si>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</si>
  <si>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</si>
  <si>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</si>
  <si>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</si>
  <si>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</si>
  <si>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</si>
  <si>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</si>
  <si>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</si>
  <si>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</si>
  <si>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</si>
  <si>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</si>
  <si>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</si>
  <si>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</si>
  <si>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</si>
  <si>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</si>
  <si>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</si>
  <si>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</si>
  <si>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</si>
  <si>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</si>
  <si>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</si>
  <si>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</si>
  <si>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</si>
  <si>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</si>
  <si>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</si>
  <si>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</si>
  <si>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</si>
  <si>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</si>
  <si>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</si>
  <si>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</si>
  <si>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</si>
  <si>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</si>
  <si>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</si>
  <si>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</si>
  <si>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</si>
  <si>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</si>
  <si>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</si>
  <si>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</si>
  <si>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</si>
  <si>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</si>
  <si>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</si>
  <si>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</si>
  <si>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</si>
  <si>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</si>
  <si>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</si>
  <si>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</si>
  <si>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</si>
  <si>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</si>
  <si>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</si>
  <si>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</si>
  <si>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</si>
  <si>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</si>
  <si>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</si>
  <si>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</si>
  <si>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</si>
  <si>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</si>
  <si>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</si>
  <si>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</si>
  <si>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</si>
  <si>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</si>
  <si>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</si>
  <si>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</si>
  <si>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</si>
  <si>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</si>
  <si>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</si>
  <si>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</si>
  <si>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</si>
  <si>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</si>
  <si>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</si>
  <si>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</si>
  <si>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</si>
  <si>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</si>
  <si>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</si>
  <si>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</si>
  <si>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</si>
  <si>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</si>
  <si>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</si>
  <si>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</si>
  <si>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</si>
  <si>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</si>
  <si>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</si>
  <si>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</si>
  <si>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</si>
  <si>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</si>
  <si>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</si>
  <si>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</si>
  <si>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</si>
  <si>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</si>
  <si>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</si>
  <si>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</si>
  <si>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</si>
  <si>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</si>
  <si>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</si>
  <si>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</si>
  <si>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</si>
  <si>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</si>
  <si>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</si>
  <si>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</si>
  <si>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</si>
  <si>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</si>
  <si>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</si>
  <si>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</si>
  <si>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</si>
  <si>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</si>
  <si>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</si>
  <si>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</si>
  <si>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</si>
  <si>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</si>
  <si>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</si>
  <si>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</si>
  <si>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</si>
  <si>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</si>
  <si>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</si>
  <si>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</si>
  <si>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</si>
  <si>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</si>
  <si>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</si>
  <si>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</si>
  <si>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</si>
  <si>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</si>
  <si>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</si>
  <si>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</si>
  <si>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</si>
  <si>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</si>
  <si>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</si>
  <si>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</si>
  <si>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</si>
  <si>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</si>
  <si>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</si>
  <si>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</si>
  <si>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</si>
  <si>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</si>
  <si>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</si>
  <si>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</si>
  <si>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</si>
  <si>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</si>
  <si>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</si>
  <si>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</si>
  <si>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</si>
  <si>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</si>
  <si>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</si>
  <si>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</si>
  <si>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</si>
  <si>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</si>
  <si>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</si>
  <si>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</si>
  <si>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</si>
  <si>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</si>
  <si>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</si>
  <si>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</si>
  <si>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</si>
  <si>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</si>
  <si>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</si>
  <si>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</si>
  <si>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</si>
  <si>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</si>
  <si>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</si>
  <si>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</si>
  <si>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</si>
  <si>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</si>
  <si>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</si>
  <si>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</si>
  <si>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</si>
  <si>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</si>
  <si>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</si>
  <si>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</si>
  <si>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</si>
  <si>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</si>
  <si>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</si>
  <si>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</si>
  <si>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</si>
  <si>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</si>
  <si>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</si>
  <si>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</si>
  <si>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</si>
  <si>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</si>
  <si>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</si>
  <si>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</si>
  <si>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</si>
  <si>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</si>
  <si>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</si>
  <si>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</si>
  <si>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</si>
  <si>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</si>
  <si>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</si>
  <si>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</si>
  <si>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</si>
  <si>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</si>
  <si>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</si>
  <si>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</si>
  <si>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</si>
  <si>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</si>
  <si>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</si>
  <si>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</si>
  <si>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</si>
  <si>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</si>
  <si>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</si>
  <si>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</si>
  <si>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</si>
  <si>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</si>
  <si>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</si>
  <si>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</si>
  <si>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</si>
  <si>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</si>
  <si>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</si>
  <si>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</si>
  <si>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</si>
  <si>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</si>
  <si>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</si>
  <si>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</si>
  <si>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</si>
  <si>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</si>
  <si>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</si>
  <si>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</si>
  <si>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</si>
  <si>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</si>
  <si>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</si>
  <si>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</si>
  <si>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</si>
  <si>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</si>
  <si>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</si>
  <si>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</si>
  <si>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</si>
  <si>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</si>
  <si>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</si>
  <si>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</si>
  <si>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</si>
  <si>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</si>
  <si>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</si>
  <si>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</si>
  <si>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</si>
  <si>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</si>
  <si>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</si>
  <si>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</si>
  <si>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</si>
  <si>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</si>
  <si>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</si>
  <si>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</si>
  <si>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</si>
  <si>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</si>
  <si>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</si>
  <si>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</si>
  <si>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</si>
  <si>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</si>
  <si>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</si>
  <si>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</si>
  <si>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</si>
  <si>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</si>
  <si>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</si>
  <si>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</si>
  <si>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</si>
  <si>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</si>
  <si>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</si>
  <si>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</si>
  <si>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</si>
  <si>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</si>
  <si>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</si>
  <si>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</si>
  <si>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</si>
  <si>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</si>
  <si>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</si>
  <si>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</si>
  <si>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</si>
  <si>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</si>
  <si>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</si>
  <si>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</si>
  <si>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</si>
  <si>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</si>
  <si>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</si>
  <si>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</si>
  <si>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</si>
  <si>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</si>
  <si>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</si>
  <si>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</si>
  <si>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</si>
  <si>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</si>
  <si>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</si>
  <si>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</si>
  <si>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</si>
  <si>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</si>
  <si>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</si>
  <si>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</si>
  <si>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</si>
  <si>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</si>
  <si>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</si>
  <si>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</si>
  <si>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</si>
  <si>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</si>
  <si>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</si>
  <si>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</si>
  <si>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</si>
  <si>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</si>
  <si>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</si>
  <si>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</si>
  <si>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</si>
  <si>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</si>
  <si>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</si>
  <si>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</si>
  <si>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</si>
  <si>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</si>
  <si>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</si>
  <si>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</si>
  <si>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</si>
  <si>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</si>
  <si>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</si>
  <si>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</si>
  <si>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</si>
  <si>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</si>
  <si>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</si>
  <si>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</si>
  <si>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</si>
  <si>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</si>
  <si>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</si>
  <si>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</si>
  <si>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</si>
  <si>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</si>
  <si>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</si>
  <si>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</si>
  <si>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</si>
  <si>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</si>
  <si>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</si>
  <si>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</si>
  <si>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</si>
  <si>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</si>
  <si>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</si>
  <si>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</si>
  <si>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</si>
  <si>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</si>
  <si>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</si>
  <si>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</si>
  <si>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</si>
  <si>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</si>
  <si>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</si>
  <si>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</si>
  <si>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</si>
  <si>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</si>
  <si>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</si>
  <si>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</si>
  <si>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</si>
  <si>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</si>
  <si>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</si>
  <si>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</si>
  <si>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</si>
  <si>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</si>
  <si>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</si>
  <si>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</si>
  <si>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</si>
  <si>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</si>
  <si>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</si>
  <si>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</si>
  <si>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</si>
  <si>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</si>
  <si>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</si>
  <si>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</si>
  <si>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</si>
  <si>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</si>
  <si>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</si>
  <si>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</si>
  <si>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</si>
  <si>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</si>
  <si>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</si>
  <si>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</si>
  <si>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</si>
  <si>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</si>
  <si>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</si>
  <si>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</si>
  <si>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</si>
  <si>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</si>
  <si>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</si>
  <si>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</si>
  <si>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</si>
  <si>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</si>
  <si>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</si>
  <si>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</si>
  <si>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</si>
  <si>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</si>
  <si>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</si>
  <si>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</si>
  <si>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</si>
  <si>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</si>
  <si>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</si>
  <si>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</si>
  <si>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</si>
  <si>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</si>
  <si>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</si>
  <si>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</si>
  <si>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</si>
  <si>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</si>
  <si>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</si>
  <si>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</si>
  <si>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</si>
  <si>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</si>
  <si>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</si>
  <si>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</si>
  <si>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</si>
  <si>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</si>
  <si>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</si>
  <si>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</si>
  <si>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</si>
  <si>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</si>
  <si>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</si>
  <si>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</si>
  <si>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</si>
  <si>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</si>
  <si>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</si>
  <si>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</si>
  <si>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</si>
  <si>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</si>
  <si>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</si>
  <si>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</si>
  <si>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</si>
  <si>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</si>
  <si>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</si>
  <si>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</si>
  <si>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</si>
  <si>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</si>
  <si>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</si>
  <si>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</si>
  <si>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</si>
  <si>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</si>
  <si>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</si>
  <si>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</si>
  <si>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</si>
  <si>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</si>
  <si>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</si>
  <si>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</si>
  <si>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</si>
  <si>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</si>
  <si>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</si>
  <si>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</si>
  <si>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</si>
  <si>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</si>
  <si>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</si>
  <si>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</si>
  <si>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</si>
  <si>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</si>
  <si>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</si>
  <si>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</si>
  <si>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</si>
  <si>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</si>
  <si>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</si>
  <si>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</si>
  <si>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</si>
  <si>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</si>
  <si>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</si>
  <si>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</si>
  <si>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</si>
  <si>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</si>
  <si>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</si>
  <si>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</si>
  <si>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</si>
  <si>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</si>
  <si>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</si>
  <si>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</si>
  <si>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</si>
  <si>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</si>
  <si>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</si>
  <si>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</si>
  <si>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</si>
  <si>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</si>
  <si>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</si>
  <si>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</si>
  <si>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</si>
  <si>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</si>
  <si>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</si>
  <si>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</si>
  <si>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</si>
  <si>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</si>
  <si>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</si>
  <si>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</si>
  <si>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</si>
  <si>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</si>
  <si>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</si>
  <si>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</si>
  <si>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</si>
  <si>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</si>
  <si>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</si>
  <si>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</si>
  <si>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</si>
  <si>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</si>
  <si>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</si>
  <si>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</si>
  <si>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</si>
  <si>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</si>
  <si>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</si>
  <si>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</si>
  <si>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</si>
  <si>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</si>
  <si>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</si>
  <si>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</si>
  <si>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</si>
  <si>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</si>
  <si>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</si>
  <si>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</si>
  <si>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</si>
  <si>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</si>
  <si>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</si>
  <si>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</si>
  <si>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</si>
  <si>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</si>
  <si>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</si>
  <si>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</si>
  <si>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</si>
  <si>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</si>
  <si>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</si>
  <si>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</si>
  <si>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</si>
  <si>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</si>
  <si>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</si>
  <si>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</si>
  <si>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</si>
  <si>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</si>
  <si>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</si>
  <si>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</si>
  <si>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</si>
  <si>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</si>
  <si>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</si>
  <si>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</si>
  <si>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</si>
  <si>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</si>
  <si>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</si>
  <si>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</si>
  <si>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</si>
  <si>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</si>
  <si>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</si>
  <si>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</si>
  <si>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</si>
  <si>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</si>
  <si>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</si>
  <si>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</si>
  <si>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</si>
  <si>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</si>
  <si>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</si>
  <si>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</si>
  <si>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</si>
  <si>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</si>
  <si>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</si>
  <si>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</si>
  <si>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</si>
  <si>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</si>
  <si>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</si>
  <si>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</si>
  <si>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</si>
  <si>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</si>
  <si>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</si>
  <si>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</si>
  <si>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</si>
  <si>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</si>
  <si>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</si>
  <si>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</si>
  <si>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</si>
  <si>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</si>
  <si>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</si>
  <si>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</si>
  <si>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</si>
  <si>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</si>
  <si>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</si>
  <si>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</si>
  <si>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</si>
  <si>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</si>
  <si>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</si>
  <si>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</si>
  <si>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</si>
  <si>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</si>
  <si>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</si>
  <si>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</si>
  <si>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</si>
  <si>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</si>
  <si>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</si>
  <si>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</si>
  <si>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</si>
  <si>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</si>
  <si>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</si>
  <si>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</si>
  <si>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</si>
  <si>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</si>
  <si>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</si>
  <si>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</si>
  <si>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</si>
  <si>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</si>
  <si>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</si>
  <si>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</si>
  <si>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</si>
  <si>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</si>
  <si>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</si>
  <si>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</si>
  <si>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</si>
  <si>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</si>
  <si>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</si>
  <si>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</si>
  <si>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</si>
  <si>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</si>
  <si>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</si>
  <si>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</si>
  <si>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</si>
  <si>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</si>
  <si>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</si>
  <si>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</si>
  <si>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</si>
  <si>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</si>
  <si>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</si>
  <si>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</si>
  <si>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</si>
  <si>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</si>
  <si>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</si>
  <si>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</si>
  <si>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</si>
  <si>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</si>
  <si>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</si>
  <si>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</si>
  <si>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</si>
  <si>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</si>
  <si>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</si>
  <si>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</si>
  <si>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</si>
  <si>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</si>
  <si>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</si>
  <si>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</si>
  <si>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</si>
  <si>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</si>
  <si>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</si>
  <si>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</si>
  <si>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</si>
  <si>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</si>
  <si>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</si>
  <si>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</si>
  <si>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</si>
  <si>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</si>
  <si>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</si>
  <si>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</si>
  <si>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</si>
  <si>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</si>
  <si>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</si>
  <si>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</si>
  <si>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</si>
  <si>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</si>
  <si>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</si>
  <si>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</si>
  <si>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</si>
  <si>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</si>
  <si>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</si>
  <si>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</si>
  <si>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</si>
  <si>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</si>
  <si>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</si>
  <si>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</si>
  <si>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</si>
  <si>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</si>
  <si>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</si>
  <si>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</si>
  <si>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</si>
  <si>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</si>
  <si>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</si>
  <si>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</si>
  <si>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</si>
  <si>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</si>
  <si>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</si>
  <si>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</si>
  <si>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</si>
  <si>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</si>
  <si>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</si>
  <si>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</si>
  <si>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</si>
  <si>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</si>
  <si>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</si>
  <si>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</si>
  <si>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</si>
  <si>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</si>
  <si>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</si>
  <si>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</si>
  <si>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</si>
  <si>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</si>
  <si>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</si>
  <si>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</si>
  <si>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</si>
  <si>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</si>
  <si>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</si>
  <si>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</si>
  <si>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</si>
  <si>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</si>
  <si>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</si>
  <si>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</si>
  <si>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</si>
  <si>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</si>
  <si>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</si>
  <si>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</si>
  <si>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</si>
  <si>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</si>
  <si>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</si>
  <si>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</si>
  <si>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</si>
  <si>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</si>
  <si>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</si>
  <si>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</si>
  <si>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</si>
  <si>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</si>
  <si>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</si>
  <si>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</si>
  <si>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</si>
  <si>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</si>
  <si>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</si>
  <si>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</si>
  <si>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</si>
  <si>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</si>
  <si>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</si>
  <si>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</si>
  <si>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</si>
  <si>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</si>
  <si>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</si>
  <si>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</si>
  <si>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</si>
  <si>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</si>
  <si>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</si>
  <si>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</si>
  <si>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</si>
  <si>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</si>
  <si>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</si>
  <si>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</si>
  <si>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</si>
  <si>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</si>
  <si>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</si>
  <si>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</si>
  <si>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</si>
  <si>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</si>
  <si>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</si>
  <si>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</si>
  <si>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</si>
  <si>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</si>
  <si>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</si>
  <si>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</si>
  <si>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</si>
  <si>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</si>
  <si>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</si>
  <si>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</si>
  <si>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</si>
  <si>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</si>
  <si>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</si>
  <si>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</si>
  <si>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</si>
  <si>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</si>
  <si>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</si>
  <si>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</si>
  <si>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</si>
  <si>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</si>
  <si>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</si>
  <si>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</si>
  <si>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</si>
  <si>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</si>
  <si>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</si>
  <si>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</si>
  <si>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</si>
  <si>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</si>
  <si>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</si>
  <si>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</si>
  <si>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</si>
  <si>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</si>
  <si>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</si>
  <si>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</si>
  <si>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</si>
  <si>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</si>
  <si>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</si>
  <si>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</si>
  <si>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</si>
  <si>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</si>
  <si>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</si>
  <si>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</si>
  <si>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</si>
  <si>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</si>
  <si>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</si>
  <si>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</si>
  <si>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</si>
  <si>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</si>
  <si>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</si>
  <si>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</si>
  <si>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</si>
  <si>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</si>
  <si>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</si>
  <si>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</si>
  <si>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</si>
  <si>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</si>
  <si>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</si>
  <si>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</si>
  <si>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</si>
  <si>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</si>
  <si>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</si>
  <si>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</si>
  <si>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</si>
  <si>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</si>
  <si>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</si>
  <si>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</si>
  <si>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</si>
  <si>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</si>
  <si>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</si>
  <si>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</si>
  <si>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</si>
  <si>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</si>
  <si>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</si>
  <si>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</si>
  <si>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</si>
  <si>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</si>
  <si>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</si>
  <si>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</si>
  <si>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</si>
  <si>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</si>
  <si>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</si>
  <si>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</si>
  <si>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</si>
  <si>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</si>
  <si>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</si>
  <si>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</si>
  <si>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</si>
  <si>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</si>
  <si>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</si>
  <si>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</si>
  <si>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</si>
  <si>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</si>
  <si>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</si>
  <si>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</si>
  <si>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</si>
  <si>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</si>
  <si>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</si>
  <si>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</si>
  <si>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</si>
  <si>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</si>
  <si>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</si>
  <si>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</si>
  <si>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</si>
  <si>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</si>
  <si>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</si>
  <si>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</si>
  <si>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</si>
  <si>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</si>
  <si>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</si>
  <si>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</si>
  <si>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</si>
  <si>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</si>
  <si>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</si>
  <si>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</si>
  <si>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</si>
  <si>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</si>
  <si>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</si>
  <si>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</si>
  <si>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</si>
  <si>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</si>
  <si>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</si>
  <si>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</si>
  <si>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</si>
  <si>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</si>
  <si>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</si>
  <si>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</si>
  <si>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</si>
  <si>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</si>
  <si>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</si>
  <si>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</si>
  <si>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</si>
  <si>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</si>
  <si>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</si>
  <si>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</si>
  <si>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</si>
  <si>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</si>
  <si>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</si>
  <si>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</si>
  <si>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</si>
  <si>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</si>
  <si>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</si>
  <si>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</si>
  <si>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</si>
  <si>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</si>
  <si>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</si>
  <si>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</si>
  <si>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</si>
  <si>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</si>
  <si>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</si>
  <si>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</si>
  <si>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</si>
  <si>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</si>
  <si>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</si>
  <si>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</si>
  <si>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</si>
  <si>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</si>
  <si>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</si>
  <si>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</si>
  <si>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</si>
  <si>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</si>
  <si>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</si>
  <si>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</si>
  <si>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</si>
  <si>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</si>
  <si>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</si>
  <si>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</si>
  <si>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</si>
  <si>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</si>
  <si>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</si>
  <si>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</si>
  <si>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</si>
  <si>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</si>
  <si>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</si>
  <si>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</si>
  <si>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</si>
  <si>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</si>
  <si>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</si>
  <si>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</si>
  <si>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</si>
  <si>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</si>
  <si>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</si>
  <si>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</si>
  <si>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</si>
  <si>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</si>
  <si>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</si>
  <si>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</si>
  <si>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</si>
  <si>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</si>
  <si>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</si>
  <si>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</si>
  <si>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</si>
  <si>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</si>
  <si>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</si>
  <si>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</si>
  <si>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</si>
  <si>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</si>
  <si>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</si>
  <si>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</si>
  <si>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</si>
  <si>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</si>
  <si>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</si>
  <si>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</si>
  <si>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</si>
  <si>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</si>
  <si>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</si>
  <si>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</si>
  <si>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</si>
  <si>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</si>
  <si>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</si>
  <si>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</si>
  <si>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</si>
  <si>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</si>
  <si>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</si>
  <si>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</si>
  <si>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</si>
  <si>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</si>
  <si>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</si>
  <si>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</si>
  <si>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</si>
  <si>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</si>
  <si>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</si>
  <si>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</si>
  <si>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</si>
  <si>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</si>
  <si>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</si>
  <si>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</si>
  <si>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</si>
  <si>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</si>
  <si>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</si>
  <si>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</si>
  <si>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</si>
  <si>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</si>
  <si>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</si>
  <si>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</si>
  <si>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</si>
  <si>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</si>
  <si>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</si>
  <si>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</si>
  <si>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</si>
  <si>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</si>
  <si>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</si>
  <si>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</si>
  <si>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</si>
  <si>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</si>
  <si>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</si>
  <si>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</si>
  <si>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</si>
  <si>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</si>
  <si>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</si>
  <si>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</si>
  <si>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</si>
  <si>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</si>
  <si>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</si>
  <si>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</si>
  <si>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</si>
  <si>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</si>
  <si>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</si>
  <si>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</si>
  <si>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</si>
  <si>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</si>
  <si>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</si>
  <si>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</si>
  <si>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</si>
  <si>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</si>
  <si>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</si>
  <si>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</si>
  <si>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</si>
  <si>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</si>
  <si>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</si>
  <si>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</si>
  <si>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</si>
  <si>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</si>
  <si>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</si>
  <si>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</si>
  <si>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</si>
  <si>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</si>
  <si>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</si>
  <si>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</si>
  <si>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</si>
  <si>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</si>
  <si>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</si>
  <si>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</si>
  <si>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</si>
  <si>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</si>
  <si>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</si>
  <si>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</si>
  <si>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</si>
  <si>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</si>
  <si>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</si>
  <si>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</si>
  <si>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</si>
  <si>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</si>
  <si>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</si>
  <si>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</si>
  <si>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</si>
  <si>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</si>
  <si>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</si>
  <si>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</si>
  <si>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</si>
  <si>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</si>
  <si>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</si>
  <si>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</si>
  <si>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</si>
  <si>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</si>
  <si>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</si>
  <si>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</si>
  <si>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</si>
  <si>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</si>
  <si>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</si>
  <si>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</si>
  <si>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</si>
  <si>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</si>
  <si>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</si>
  <si>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</si>
  <si>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</si>
  <si>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</si>
  <si>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</si>
  <si>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</si>
  <si>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</si>
  <si>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</si>
  <si>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</si>
  <si>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</si>
  <si>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</si>
  <si>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</si>
  <si>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</si>
  <si>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</si>
  <si>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</si>
  <si>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</si>
  <si>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</si>
  <si>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</si>
  <si>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</si>
  <si>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</si>
  <si>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</si>
  <si>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</si>
  <si>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</si>
  <si>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</si>
  <si>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</si>
  <si>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</si>
  <si>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</si>
  <si>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</si>
  <si>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</si>
  <si>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</si>
  <si>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</si>
  <si>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</si>
  <si>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</si>
  <si>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</si>
  <si>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</si>
  <si>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</si>
  <si>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</si>
  <si>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</si>
  <si>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</si>
  <si>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</si>
  <si>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</si>
  <si>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</si>
  <si>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</si>
  <si>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</si>
  <si>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</si>
  <si>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</si>
  <si>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</si>
  <si>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</si>
  <si>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</si>
  <si>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</si>
  <si>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</si>
  <si>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</si>
  <si>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</si>
  <si>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</si>
  <si>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</si>
  <si>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</si>
  <si>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</si>
  <si>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</si>
  <si>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</si>
  <si>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</si>
  <si>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</si>
  <si>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</si>
  <si>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</si>
  <si>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</si>
  <si>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</si>
  <si>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</si>
  <si>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</si>
  <si>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</si>
  <si>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</si>
  <si>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</si>
  <si>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</si>
  <si>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</si>
  <si>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</si>
  <si>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</si>
  <si>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</si>
  <si>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</si>
  <si>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</si>
  <si>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</si>
  <si>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</si>
  <si>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</si>
  <si>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</si>
  <si>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</si>
  <si>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</si>
  <si>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</si>
  <si>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</si>
  <si>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</si>
  <si>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</si>
  <si>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</si>
  <si>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</si>
  <si>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</si>
  <si>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</si>
  <si>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</si>
  <si>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</si>
  <si>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</si>
  <si>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</si>
  <si>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</si>
  <si>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</si>
  <si>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</si>
  <si>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</si>
  <si>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</si>
  <si>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</si>
  <si>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</si>
  <si>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</si>
  <si>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</si>
  <si>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</si>
  <si>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</si>
  <si>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</si>
  <si>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</si>
  <si>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</si>
  <si>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</si>
  <si>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</si>
  <si>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</si>
  <si>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</si>
  <si>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</si>
  <si>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</si>
  <si>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</si>
  <si>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</si>
  <si>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</si>
  <si>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</si>
  <si>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</si>
  <si>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</si>
  <si>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</si>
  <si>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</si>
  <si>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</si>
  <si>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</si>
  <si>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</si>
  <si>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</si>
  <si>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</si>
  <si>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</si>
  <si>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</si>
  <si>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</si>
  <si>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</si>
  <si>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</si>
  <si>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</si>
  <si>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</si>
  <si>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</si>
  <si>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</si>
  <si>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</si>
  <si>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</si>
  <si>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</si>
  <si>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</si>
  <si>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</si>
  <si>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</si>
  <si>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</si>
  <si>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</si>
  <si>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</si>
  <si>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</si>
  <si>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</si>
  <si>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</si>
  <si>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</si>
  <si>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</si>
  <si>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</si>
  <si>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</si>
  <si>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</si>
  <si>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</si>
  <si>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</si>
  <si>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</si>
  <si>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</si>
  <si>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</si>
  <si>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</si>
  <si>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</si>
  <si>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</si>
  <si>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</si>
  <si>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</si>
  <si>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</si>
  <si>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</si>
  <si>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</si>
  <si>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</si>
  <si>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</si>
  <si>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</si>
  <si>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</si>
  <si>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</si>
  <si>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</si>
  <si>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</si>
  <si>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</si>
  <si>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</si>
  <si>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</si>
  <si>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</si>
  <si>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</si>
  <si>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</si>
  <si>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</si>
  <si>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</si>
  <si>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</si>
  <si>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</si>
  <si>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</si>
  <si>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</si>
  <si>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</si>
  <si>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</si>
  <si>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</si>
  <si>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</si>
  <si>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</si>
  <si>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</si>
  <si>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</si>
  <si>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</si>
  <si>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</si>
  <si>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</si>
  <si>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</si>
  <si>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</si>
  <si>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</si>
  <si>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</si>
  <si>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</si>
  <si>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</si>
  <si>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</si>
  <si>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</si>
  <si>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</si>
  <si>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</si>
  <si>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</si>
  <si>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</si>
  <si>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</si>
  <si>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</si>
  <si>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</si>
  <si>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</si>
  <si>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</si>
  <si>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</si>
  <si>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</si>
  <si>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</si>
  <si>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</si>
  <si>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</si>
  <si>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</si>
  <si>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</si>
  <si>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</si>
  <si>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</si>
  <si>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</si>
  <si>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</si>
  <si>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</si>
  <si>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</si>
  <si>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</si>
  <si>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</si>
  <si>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</si>
  <si>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</si>
  <si>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</si>
  <si>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</si>
  <si>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</si>
  <si>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</si>
  <si>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</si>
  <si>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</si>
  <si>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</si>
  <si>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</si>
  <si>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</si>
  <si>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</si>
  <si>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</si>
  <si>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</si>
  <si>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</si>
  <si>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</si>
  <si>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</si>
  <si>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</si>
  <si>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</si>
  <si>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</si>
  <si>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</si>
  <si>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</si>
  <si>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</si>
  <si>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</si>
  <si>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</si>
  <si>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</si>
  <si>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</si>
  <si>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</si>
  <si>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</si>
  <si>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</si>
  <si>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</si>
  <si>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</si>
  <si>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</si>
  <si>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</si>
  <si>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</si>
  <si>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</si>
  <si>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</si>
  <si>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</si>
  <si>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</si>
  <si>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</si>
  <si>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</si>
  <si>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</si>
  <si>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</si>
  <si>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</si>
  <si>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</si>
  <si>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</si>
  <si>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</si>
  <si>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</si>
  <si>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</si>
  <si>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</si>
  <si>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</si>
  <si>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</si>
  <si>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</si>
  <si>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</si>
  <si>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</si>
  <si>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</si>
  <si>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</si>
  <si>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</si>
  <si>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</si>
  <si>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</si>
  <si>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</si>
  <si>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</si>
  <si>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</si>
  <si>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</si>
  <si>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</si>
  <si>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</si>
  <si>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</si>
  <si>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</si>
  <si>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</si>
  <si>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</si>
  <si>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</si>
  <si>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</si>
  <si>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</si>
  <si>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</si>
  <si>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</si>
  <si>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</si>
  <si>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</si>
  <si>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</si>
  <si>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</si>
  <si>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</si>
  <si>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</si>
  <si>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</si>
  <si>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</si>
  <si>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</si>
  <si>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</si>
  <si>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</si>
  <si>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</si>
  <si>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</si>
  <si>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</si>
  <si>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</si>
  <si>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</si>
  <si>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</si>
  <si>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</si>
  <si>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</si>
  <si>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</si>
  <si>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</si>
  <si>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</si>
  <si>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</si>
  <si>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</si>
  <si>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</si>
  <si>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</si>
  <si>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</si>
  <si>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</si>
  <si>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</si>
  <si>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</si>
  <si>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</si>
  <si>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</si>
  <si>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</si>
  <si>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</si>
  <si>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</si>
  <si>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</si>
  <si>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</si>
  <si>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</si>
  <si>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</si>
  <si>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</si>
  <si>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</si>
  <si>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</si>
  <si>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</si>
  <si>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</si>
  <si>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</si>
  <si>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</si>
  <si>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</si>
  <si>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</si>
  <si>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</si>
  <si>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</si>
  <si>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</si>
  <si>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</si>
  <si>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</si>
  <si>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</si>
  <si>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</si>
  <si>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</si>
  <si>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</si>
  <si>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</si>
  <si>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</si>
  <si>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</si>
  <si>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</si>
  <si>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</si>
  <si>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</si>
  <si>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</si>
  <si>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</si>
  <si>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</si>
  <si>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</si>
  <si>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</si>
  <si>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</si>
  <si>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</si>
  <si>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</si>
  <si>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</si>
  <si>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</si>
  <si>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</si>
  <si>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</si>
  <si>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</si>
  <si>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</si>
  <si>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</si>
  <si>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</si>
  <si>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</si>
  <si>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</si>
  <si>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</si>
  <si>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</si>
  <si>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</si>
  <si>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</si>
  <si>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</si>
  <si>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</si>
  <si>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</si>
  <si>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</si>
  <si>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</si>
  <si>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</si>
  <si>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</si>
  <si>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</si>
  <si>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</si>
  <si>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</si>
  <si>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</si>
  <si>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</si>
  <si>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</si>
  <si>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</si>
  <si>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</si>
  <si>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</si>
  <si>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</si>
  <si>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</si>
  <si>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</si>
  <si>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</si>
  <si>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</si>
  <si>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</si>
  <si>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</si>
  <si>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</si>
  <si>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</si>
  <si>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</si>
  <si>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</si>
  <si>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</si>
  <si>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</si>
  <si>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</si>
  <si>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</si>
  <si>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</si>
  <si>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</si>
  <si>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</si>
  <si>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</si>
  <si>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</si>
  <si>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</si>
  <si>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</si>
  <si>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</si>
  <si>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</si>
  <si>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</si>
  <si>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</si>
  <si>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</si>
  <si>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</si>
  <si>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</si>
  <si>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</si>
  <si>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</si>
  <si>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</si>
  <si>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</si>
  <si>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</si>
  <si>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</si>
  <si>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</si>
  <si>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</si>
  <si>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</si>
  <si>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</si>
  <si>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</si>
  <si>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</si>
  <si>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</si>
  <si>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</si>
  <si>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</si>
  <si>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</si>
  <si>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</si>
  <si>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</si>
  <si>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</si>
  <si>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</si>
  <si>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</si>
  <si>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</si>
  <si>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</si>
  <si>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</si>
  <si>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</si>
  <si>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</si>
  <si>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</si>
  <si>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</si>
  <si>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</si>
  <si>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</si>
  <si>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</si>
  <si>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</si>
  <si>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</si>
  <si>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</si>
  <si>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</si>
  <si>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</si>
  <si>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</si>
  <si>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</si>
  <si>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</si>
  <si>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</si>
  <si>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</si>
  <si>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</si>
  <si>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</si>
  <si>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</si>
  <si>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</si>
  <si>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</si>
  <si>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</si>
  <si>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</si>
  <si>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</si>
  <si>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</si>
  <si>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</si>
  <si>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</si>
  <si>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</si>
  <si>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</si>
  <si>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</si>
  <si>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</si>
  <si>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</si>
  <si>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</si>
  <si>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</si>
  <si>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</si>
  <si>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</si>
  <si>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</si>
  <si>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</si>
  <si>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</si>
  <si>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</si>
  <si>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</si>
  <si>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</si>
  <si>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</si>
  <si>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</si>
  <si>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</si>
  <si>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</si>
  <si>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</si>
  <si>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</si>
  <si>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</si>
  <si>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</si>
  <si>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</si>
  <si>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</si>
  <si>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</si>
  <si>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</si>
  <si>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</si>
  <si>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</si>
  <si>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</si>
  <si>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</si>
  <si>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</si>
  <si>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</si>
  <si>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</si>
  <si>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</si>
  <si>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</si>
  <si>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</si>
  <si>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</si>
  <si>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</si>
  <si>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</si>
  <si>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</si>
  <si>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</si>
  <si>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</si>
  <si>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</si>
  <si>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</si>
  <si>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</si>
  <si>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</si>
  <si>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</si>
  <si>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</si>
  <si>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</si>
  <si>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</si>
  <si>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</si>
  <si>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</si>
  <si>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</si>
  <si>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</si>
  <si>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</si>
  <si>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</si>
  <si>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</si>
  <si>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</si>
  <si>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</si>
  <si>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</si>
  <si>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</si>
  <si>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</si>
  <si>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</si>
  <si>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</si>
  <si>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</si>
  <si>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</si>
  <si>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</si>
  <si>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</si>
  <si>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</si>
  <si>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</si>
  <si>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</si>
  <si>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</si>
  <si>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</si>
  <si>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</si>
  <si>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</si>
  <si>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</si>
  <si>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</si>
  <si>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</si>
  <si>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</si>
  <si>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</si>
  <si>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</si>
  <si>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</si>
  <si>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</si>
  <si>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</si>
  <si>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</si>
  <si>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</si>
  <si>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</si>
  <si>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</si>
  <si>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</si>
  <si>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</si>
  <si>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</si>
  <si>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</si>
  <si>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</si>
  <si>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</si>
  <si>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</si>
  <si>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</si>
  <si>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</si>
  <si>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</si>
  <si>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</si>
  <si>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</si>
  <si>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</si>
  <si>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</si>
  <si>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</si>
  <si>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</si>
  <si>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</si>
  <si>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</si>
  <si>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</si>
  <si>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</si>
  <si>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</si>
  <si>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</si>
  <si>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</si>
  <si>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</si>
  <si>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</si>
  <si>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</si>
  <si>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</si>
  <si>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</si>
  <si>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</si>
  <si>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</si>
  <si>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</si>
  <si>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</si>
  <si>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</si>
  <si>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</si>
  <si>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</si>
  <si>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</si>
  <si>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</si>
  <si>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</si>
  <si>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</si>
  <si>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</si>
  <si>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</si>
  <si>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</si>
  <si>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</si>
  <si>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</si>
  <si>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</si>
  <si>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</si>
  <si>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</si>
  <si>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</si>
  <si>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</si>
  <si>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</si>
  <si>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</si>
  <si>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</si>
  <si>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</si>
  <si>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</si>
  <si>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</si>
  <si>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</si>
  <si>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</si>
  <si>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</si>
  <si>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</si>
  <si>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</si>
  <si>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</si>
  <si>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</si>
  <si>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</si>
  <si>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</si>
  <si>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</si>
  <si>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</si>
  <si>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</si>
  <si>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</si>
  <si>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</si>
  <si>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</si>
  <si>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</si>
  <si>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</si>
  <si>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</si>
  <si>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</si>
  <si>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</si>
  <si>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</si>
  <si>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</si>
  <si>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</si>
  <si>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</si>
  <si>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</si>
  <si>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</si>
  <si>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</si>
  <si>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</si>
  <si>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</si>
  <si>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</si>
  <si>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</si>
  <si>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</si>
  <si>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</si>
  <si>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</si>
  <si>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</si>
  <si>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</si>
  <si>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</si>
  <si>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</si>
  <si>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</si>
  <si>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</si>
  <si>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</si>
  <si>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</si>
  <si>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</si>
  <si>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</si>
  <si>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</si>
  <si>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</si>
  <si>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</si>
  <si>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</si>
  <si>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</si>
  <si>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</si>
  <si>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</si>
  <si>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</si>
  <si>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</si>
  <si>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</si>
  <si>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</si>
  <si>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</si>
  <si>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</si>
  <si>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</si>
  <si>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</si>
  <si>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</si>
  <si>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</si>
  <si>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</si>
  <si>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</si>
  <si>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</si>
  <si>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</si>
  <si>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</si>
  <si>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</si>
  <si>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</si>
  <si>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</si>
  <si>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</si>
  <si>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</si>
  <si>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</si>
  <si>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</si>
  <si>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</si>
  <si>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</si>
  <si>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</si>
  <si>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</si>
  <si>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</si>
  <si>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</si>
  <si>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</si>
  <si>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</si>
  <si>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</si>
  <si>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</si>
  <si>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</si>
  <si>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</si>
  <si>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</si>
  <si>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</si>
  <si>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</si>
  <si>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</si>
  <si>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</si>
  <si>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</si>
  <si>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</si>
  <si>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</si>
  <si>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</si>
  <si>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</si>
  <si>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</si>
  <si>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</si>
  <si>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</si>
  <si>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</si>
  <si>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</si>
  <si>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</si>
  <si>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</si>
  <si>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</si>
  <si>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</si>
  <si>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</si>
  <si>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</si>
  <si>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</si>
  <si>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</si>
  <si>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</si>
  <si>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</si>
  <si>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</si>
  <si>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</si>
  <si>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</si>
  <si>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</si>
  <si>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</si>
  <si>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</si>
  <si>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</si>
  <si>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</si>
  <si>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</si>
  <si>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</si>
  <si>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</si>
  <si>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</si>
  <si>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</si>
  <si>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</si>
  <si>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</si>
  <si>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</si>
  <si>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</si>
  <si>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</si>
  <si>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</si>
  <si>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</si>
  <si>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</si>
  <si>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</si>
  <si>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</si>
  <si>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</si>
  <si>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</si>
  <si>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</si>
  <si>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</si>
  <si>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</si>
  <si>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</si>
  <si>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</si>
  <si>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</si>
  <si>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</si>
  <si>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</si>
  <si>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</si>
  <si>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</si>
  <si>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</si>
  <si>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</si>
  <si>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</si>
  <si>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</si>
  <si>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</si>
  <si>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</si>
  <si>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</si>
  <si>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</si>
  <si>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</si>
  <si>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</si>
  <si>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</si>
  <si>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</si>
  <si>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</si>
  <si>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</si>
  <si>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</si>
  <si>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</si>
  <si>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</si>
  <si>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</si>
  <si>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</si>
  <si>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</si>
  <si>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</si>
  <si>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</si>
  <si>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</si>
  <si>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</si>
  <si>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</si>
  <si>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</si>
  <si>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</si>
  <si>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</si>
  <si>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</si>
  <si>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</si>
  <si>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</si>
  <si>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</si>
  <si>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</si>
  <si>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</si>
  <si>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</si>
  <si>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</si>
  <si>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</si>
  <si>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</si>
  <si>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</si>
  <si>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</si>
  <si>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</si>
  <si>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</si>
  <si>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</si>
  <si>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</si>
  <si>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</si>
  <si>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</si>
  <si>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</si>
  <si>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</si>
  <si>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</si>
  <si>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</si>
  <si>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</si>
  <si>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</si>
  <si>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</si>
  <si>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</si>
  <si>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</si>
  <si>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</si>
  <si>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</si>
  <si>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</si>
  <si>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</si>
  <si>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</si>
  <si>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</si>
  <si>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</si>
  <si>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</si>
  <si>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</si>
  <si>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</si>
  <si>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</si>
  <si>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</si>
  <si>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</si>
  <si>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</si>
  <si>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</si>
  <si>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</si>
  <si>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</si>
  <si>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</si>
  <si>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</si>
  <si>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</si>
  <si>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</si>
  <si>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</si>
  <si>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</si>
  <si>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</si>
  <si>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</si>
  <si>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</si>
  <si>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</si>
  <si>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</si>
  <si>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</si>
  <si>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</si>
  <si>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</si>
  <si>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</si>
  <si>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</si>
  <si>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</si>
  <si>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</si>
  <si>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</si>
  <si>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</si>
  <si>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</si>
  <si>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</si>
  <si>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</si>
  <si>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</si>
  <si>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</si>
  <si>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</si>
  <si>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</si>
  <si>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</si>
  <si>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</si>
  <si>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</si>
  <si>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</si>
  <si>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</si>
  <si>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</si>
  <si>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</si>
  <si>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</si>
  <si>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</si>
  <si>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</si>
  <si>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</si>
  <si>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</si>
  <si>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</si>
  <si>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</si>
  <si>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</si>
  <si>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</si>
  <si>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</si>
  <si>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</si>
  <si>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</si>
  <si>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</si>
  <si>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</si>
  <si>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</si>
  <si>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</si>
  <si>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</si>
  <si>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</si>
  <si>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</si>
  <si>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</si>
  <si>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</si>
  <si>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</si>
  <si>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</si>
  <si>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</si>
  <si>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</si>
  <si>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</si>
  <si>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</si>
  <si>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</si>
  <si>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</si>
  <si>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</si>
  <si>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</si>
  <si>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</si>
  <si>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</si>
  <si>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</si>
  <si>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</si>
  <si>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</si>
  <si>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</si>
  <si>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</si>
  <si>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</si>
  <si>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</si>
  <si>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</si>
  <si>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</si>
  <si>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</si>
  <si>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</si>
  <si>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</si>
  <si>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</si>
  <si>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</si>
  <si>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</si>
  <si>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</si>
  <si>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</si>
  <si>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</si>
  <si>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</si>
  <si>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</si>
  <si>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</si>
  <si>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</si>
  <si>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</si>
  <si>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</si>
  <si>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</si>
  <si>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</si>
  <si>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</si>
  <si>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</si>
  <si>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</si>
  <si>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</si>
  <si>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</si>
  <si>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</si>
  <si>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</si>
  <si>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</si>
  <si>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</si>
  <si>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</si>
  <si>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</si>
  <si>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</si>
  <si>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</si>
  <si>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</si>
  <si>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</si>
  <si>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</si>
  <si>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</si>
  <si>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</si>
  <si>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</si>
  <si>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</si>
  <si>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</si>
  <si>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</si>
  <si>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</si>
  <si>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</si>
  <si>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</si>
  <si>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</si>
  <si>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</si>
  <si>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</si>
  <si>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</si>
  <si>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</si>
  <si>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</si>
  <si>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</si>
  <si>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</si>
  <si>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</si>
  <si>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</si>
  <si>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</si>
  <si>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</si>
  <si>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</si>
  <si>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</si>
  <si>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</si>
  <si>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</si>
  <si>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</si>
  <si>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</si>
  <si>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</si>
  <si>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</si>
  <si>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</si>
  <si>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</si>
  <si>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</si>
  <si>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</si>
  <si>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</si>
  <si>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</si>
  <si>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</si>
  <si>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</si>
  <si>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</si>
  <si>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</si>
  <si>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</si>
  <si>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</si>
  <si>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</si>
  <si>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</si>
  <si>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</si>
  <si>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</si>
  <si>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</si>
  <si>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</si>
  <si>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</si>
  <si>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</si>
  <si>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</si>
  <si>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</si>
  <si>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</si>
  <si>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</si>
  <si>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</si>
  <si>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</si>
  <si>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</si>
  <si>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</si>
  <si>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</si>
  <si>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</si>
  <si>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</si>
  <si>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</si>
  <si>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</si>
  <si>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</si>
  <si>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</si>
  <si>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</si>
  <si>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</si>
  <si>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</si>
  <si>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</si>
  <si>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</si>
  <si>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</si>
  <si>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</si>
  <si>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</si>
  <si>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</si>
  <si>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</si>
  <si>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</si>
  <si>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</si>
  <si>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</si>
  <si>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</si>
  <si>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</si>
  <si>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</si>
  <si>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</si>
  <si>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</si>
  <si>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</si>
  <si>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</si>
  <si>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</si>
  <si>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</si>
  <si>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</si>
  <si>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</si>
  <si>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</si>
  <si>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</si>
  <si>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</si>
  <si>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</si>
  <si>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</si>
  <si>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</si>
  <si>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</si>
  <si>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</si>
  <si>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</si>
  <si>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</si>
  <si>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</si>
  <si>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</si>
  <si>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</si>
  <si>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</si>
  <si>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</si>
  <si>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</si>
  <si>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</si>
  <si>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</si>
  <si>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</si>
  <si>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</si>
  <si>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</si>
  <si>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</si>
  <si>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</si>
  <si>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</si>
  <si>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</si>
  <si>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</si>
  <si>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</si>
  <si>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</si>
  <si>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</si>
  <si>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</si>
  <si>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</si>
  <si>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</si>
  <si>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</si>
  <si>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</si>
  <si>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</si>
  <si>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</si>
  <si>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</si>
  <si>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</si>
  <si>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</si>
  <si>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</si>
  <si>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</si>
  <si>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</si>
  <si>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</si>
  <si>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</si>
  <si>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</si>
  <si>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</si>
  <si>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</si>
  <si>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</si>
  <si>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</si>
  <si>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</si>
  <si>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</si>
  <si>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</si>
  <si>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</si>
  <si>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</si>
  <si>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</si>
  <si>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</si>
  <si>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</si>
  <si>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</si>
  <si>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</si>
  <si>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</si>
  <si>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</si>
  <si>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</si>
  <si>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</si>
  <si>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</si>
  <si>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</si>
  <si>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</si>
  <si>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</si>
  <si>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</si>
  <si>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</si>
  <si>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</si>
  <si>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</si>
  <si>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</si>
  <si>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</si>
  <si>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</si>
  <si>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</si>
  <si>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</si>
  <si>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</si>
  <si>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</si>
  <si>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</si>
  <si>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</si>
  <si>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</si>
  <si>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</si>
  <si>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</si>
  <si>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</si>
  <si>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</si>
  <si>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</si>
  <si>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</si>
  <si>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</si>
  <si>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</si>
  <si>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</si>
  <si>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</si>
  <si>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</si>
  <si>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</si>
  <si>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</si>
  <si>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</si>
  <si>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</si>
  <si>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</si>
  <si>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</si>
  <si>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</si>
  <si>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</si>
  <si>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</si>
  <si>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</si>
  <si>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</si>
  <si>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</si>
  <si>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</si>
  <si>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</si>
  <si>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</si>
  <si>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</si>
  <si>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</si>
  <si>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</si>
  <si>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</si>
  <si>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</si>
  <si>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</si>
  <si>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</si>
  <si>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</si>
  <si>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</si>
  <si>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</si>
  <si>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</si>
  <si>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</si>
  <si>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</si>
  <si>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</si>
  <si>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</si>
  <si>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</si>
  <si>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</si>
  <si>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</si>
  <si>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</si>
  <si>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</si>
  <si>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</si>
  <si>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</si>
  <si>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</si>
  <si>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</si>
  <si>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</si>
  <si>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</si>
  <si>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</si>
  <si>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</si>
  <si>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</si>
  <si>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</si>
  <si>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</si>
  <si>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</si>
  <si>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</si>
  <si>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</si>
  <si>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</si>
  <si>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</si>
  <si>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</si>
  <si>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</si>
  <si>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</si>
  <si>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</si>
  <si>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</si>
  <si>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</si>
  <si>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</si>
  <si>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</si>
  <si>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</si>
  <si>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</si>
  <si>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</si>
  <si>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</si>
  <si>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</si>
  <si>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</si>
  <si>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</si>
  <si>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</si>
  <si>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</si>
  <si>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</si>
  <si>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</si>
  <si>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</si>
  <si>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</si>
  <si>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</si>
  <si>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</si>
  <si>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</si>
  <si>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</si>
  <si>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</si>
  <si>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</si>
  <si>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</si>
  <si>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</si>
  <si>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</si>
  <si>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</si>
  <si>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</si>
  <si>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</si>
  <si>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</si>
  <si>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</si>
  <si>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</si>
  <si>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</si>
  <si>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</si>
  <si>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</si>
  <si>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</si>
  <si>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</si>
  <si>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</si>
  <si>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</si>
  <si>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</si>
  <si>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</si>
  <si>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</si>
  <si>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</si>
  <si>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</si>
  <si>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</si>
  <si>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</si>
  <si>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</si>
  <si>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</si>
  <si>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</si>
  <si>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</si>
  <si>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</si>
  <si>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</si>
  <si>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</si>
  <si>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</si>
  <si>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</si>
  <si>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</si>
  <si>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</si>
  <si>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</si>
  <si>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</si>
  <si>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</si>
  <si>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</si>
  <si>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</si>
  <si>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</si>
  <si>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</si>
  <si>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</si>
  <si>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</si>
  <si>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</si>
  <si>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</si>
  <si>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</si>
  <si>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</si>
  <si>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</si>
  <si>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</si>
  <si>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</si>
  <si>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</si>
  <si>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</si>
  <si>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</si>
  <si>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</si>
  <si>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</si>
  <si>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</si>
  <si>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</si>
  <si>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</si>
  <si>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</si>
  <si>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</si>
  <si>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</si>
  <si>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</si>
  <si>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</si>
  <si>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</si>
  <si>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</si>
  <si>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</si>
  <si>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</si>
  <si>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</si>
  <si>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</si>
  <si>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</si>
  <si>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</si>
  <si>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</si>
  <si>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</si>
  <si>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</si>
  <si>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</si>
  <si>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</si>
  <si>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</si>
  <si>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</si>
  <si>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</si>
  <si>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</si>
  <si>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</si>
  <si>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</si>
  <si>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</si>
  <si>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</si>
  <si>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</si>
  <si>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</si>
  <si>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</si>
  <si>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</si>
  <si>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</si>
  <si>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</si>
  <si>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</si>
  <si>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</si>
  <si>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</si>
  <si>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</si>
  <si>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</si>
  <si>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</si>
  <si>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</si>
  <si>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</si>
  <si>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</si>
  <si>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</si>
  <si>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</si>
  <si>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</si>
  <si>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</si>
  <si>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</si>
  <si>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</si>
  <si>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</si>
  <si>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</si>
  <si>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</si>
  <si>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</si>
  <si>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</si>
  <si>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</si>
  <si>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</si>
  <si>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</si>
  <si>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</si>
  <si>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</si>
  <si>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</si>
  <si>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</si>
  <si>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</si>
  <si>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</si>
  <si>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</si>
  <si>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</si>
  <si>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</si>
  <si>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</si>
  <si>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</si>
  <si>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</si>
  <si>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</si>
  <si>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</si>
  <si>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</si>
  <si>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</si>
  <si>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</si>
  <si>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</si>
  <si>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</si>
  <si>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</si>
  <si>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</si>
  <si>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</si>
  <si>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</si>
  <si>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</si>
  <si>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</si>
  <si>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</si>
  <si>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</si>
  <si>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</si>
  <si>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</si>
  <si>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</si>
  <si>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</si>
  <si>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</si>
  <si>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</si>
  <si>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</si>
  <si>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</si>
  <si>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</si>
  <si>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</si>
  <si>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</si>
  <si>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</si>
  <si>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</si>
  <si>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</si>
  <si>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</si>
  <si>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</si>
  <si>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</si>
  <si>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</si>
  <si>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</si>
  <si>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</si>
  <si>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</si>
  <si>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</si>
  <si>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</si>
  <si>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</si>
  <si>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</si>
  <si>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</si>
  <si>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</si>
  <si>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</si>
  <si>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</si>
  <si>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</si>
  <si>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</si>
  <si>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</si>
  <si>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</si>
  <si>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</si>
  <si>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</si>
  <si>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</si>
  <si>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</si>
  <si>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</si>
  <si>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</si>
  <si>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</si>
  <si>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</si>
  <si>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</si>
  <si>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</si>
  <si>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</si>
  <si>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</si>
  <si>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</si>
  <si>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</si>
  <si>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</si>
  <si>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</si>
  <si>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</si>
  <si>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</si>
  <si>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</si>
  <si>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</si>
  <si>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</si>
  <si>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</si>
  <si>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</si>
  <si>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</si>
  <si>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</si>
  <si>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</si>
  <si>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</si>
  <si>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</si>
  <si>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</si>
  <si>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</si>
  <si>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</si>
  <si>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</si>
  <si>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</si>
  <si>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</si>
  <si>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</si>
  <si>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</si>
  <si>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</si>
  <si>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</si>
  <si>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</si>
  <si>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</si>
  <si>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</si>
  <si>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</si>
  <si>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</si>
  <si>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</si>
  <si>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</si>
  <si>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</si>
  <si>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</si>
  <si>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</si>
  <si>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</si>
  <si>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</si>
  <si>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</si>
  <si>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</si>
  <si>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</si>
  <si>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</si>
  <si>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</si>
  <si>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</si>
  <si>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</si>
  <si>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</si>
  <si>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</si>
  <si>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</si>
  <si>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</si>
  <si>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</si>
  <si>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</si>
  <si>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</si>
  <si>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</si>
  <si>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</si>
  <si>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</si>
  <si>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</si>
  <si>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</si>
  <si>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</si>
  <si>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</si>
  <si>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</si>
  <si>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</si>
  <si>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</si>
  <si>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</si>
  <si>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</si>
  <si>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</si>
  <si>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</si>
  <si>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</si>
  <si>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</si>
  <si>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</si>
  <si>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</si>
  <si>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</si>
  <si>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</si>
  <si>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</si>
  <si>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</si>
  <si>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</si>
  <si>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</si>
  <si>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</si>
  <si>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</si>
  <si>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</si>
  <si>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</si>
  <si>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</si>
  <si>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</si>
  <si>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</si>
  <si>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</si>
  <si>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</si>
  <si>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</si>
  <si>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</si>
  <si>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</si>
  <si>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</si>
  <si>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</si>
  <si>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</si>
  <si>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</si>
  <si>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</si>
  <si>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</si>
  <si>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</si>
  <si>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</si>
  <si>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</si>
  <si>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</si>
  <si>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</si>
  <si>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</si>
  <si>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</si>
  <si>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</si>
  <si>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</si>
  <si>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</si>
  <si>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</si>
  <si>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</si>
  <si>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</si>
  <si>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</si>
  <si>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</si>
  <si>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</si>
  <si>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</si>
  <si>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</si>
  <si>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</si>
  <si>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</si>
  <si>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</si>
  <si>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</si>
  <si>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</si>
  <si>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</si>
  <si>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</si>
  <si>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</si>
  <si>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</si>
  <si>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</si>
  <si>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</si>
  <si>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</si>
  <si>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</si>
  <si>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</si>
  <si>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</si>
  <si>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</si>
  <si>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</si>
  <si>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</si>
  <si>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</si>
  <si>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</si>
  <si>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</si>
  <si>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</si>
  <si>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</si>
  <si>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</si>
  <si>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</si>
  <si>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</si>
  <si>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</si>
  <si>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</si>
  <si>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</si>
  <si>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</si>
  <si>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</si>
  <si>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</si>
  <si>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</si>
  <si>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</si>
  <si>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</si>
  <si>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</si>
  <si>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</si>
  <si>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</si>
  <si>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</si>
  <si>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</si>
  <si>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</si>
  <si>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</si>
  <si>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</si>
  <si>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</si>
  <si>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</si>
  <si>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</si>
  <si>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</si>
  <si>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</si>
  <si>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</si>
  <si>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</si>
  <si>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</si>
  <si>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</si>
  <si>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</si>
  <si>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</si>
  <si>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</si>
  <si>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</si>
  <si>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</si>
  <si>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</si>
  <si>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</si>
  <si>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</si>
  <si>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</si>
  <si>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</si>
  <si>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</si>
  <si>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</si>
  <si>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</si>
  <si>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</si>
  <si>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</si>
  <si>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</si>
  <si>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</si>
  <si>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</si>
  <si>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</si>
  <si>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</si>
  <si>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</si>
  <si>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</si>
  <si>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</si>
  <si>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</si>
  <si>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</si>
  <si>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</si>
  <si>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</si>
  <si>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</si>
  <si>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</si>
  <si>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</si>
  <si>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</si>
  <si>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</si>
  <si>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</si>
  <si>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</si>
  <si>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</si>
  <si>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</si>
  <si>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</si>
  <si>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</si>
  <si>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</si>
  <si>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</si>
  <si>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</si>
  <si>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</si>
  <si>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</si>
  <si>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</si>
  <si>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</si>
  <si>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</si>
  <si>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</si>
  <si>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</si>
  <si>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</si>
  <si>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</si>
  <si>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</si>
  <si>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</si>
  <si>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</si>
  <si>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</si>
  <si>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</si>
  <si>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</si>
  <si>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</si>
  <si>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</si>
  <si>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</si>
  <si>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</si>
  <si>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</si>
  <si>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</si>
  <si>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</si>
  <si>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</si>
  <si>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</si>
  <si>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</si>
  <si>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</si>
  <si>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</si>
  <si>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</si>
  <si>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</si>
  <si>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</si>
  <si>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</si>
  <si>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</si>
  <si>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</si>
  <si>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</si>
  <si>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</si>
  <si>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</si>
  <si>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</si>
  <si>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</si>
  <si>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</si>
  <si>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</si>
  <si>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</si>
  <si>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</si>
  <si>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</si>
  <si>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</si>
  <si>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</si>
  <si>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</si>
  <si>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</si>
  <si>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</si>
  <si>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</si>
  <si>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</si>
  <si>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</si>
  <si>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</si>
  <si>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</si>
  <si>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</si>
  <si>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</si>
  <si>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</si>
  <si>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</si>
  <si>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</si>
  <si>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</si>
  <si>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</si>
  <si>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</si>
  <si>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</si>
  <si>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</si>
  <si>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</si>
  <si>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</si>
  <si>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</si>
  <si>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</si>
  <si>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</si>
  <si>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</si>
  <si>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</si>
  <si>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</si>
  <si>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</si>
  <si>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</si>
  <si>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</si>
  <si>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</si>
  <si>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</si>
  <si>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</si>
  <si>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</si>
  <si>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</si>
  <si>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</si>
  <si>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</si>
  <si>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</si>
  <si>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</si>
  <si>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</si>
  <si>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</si>
  <si>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</si>
  <si>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</si>
  <si>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</si>
  <si>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</si>
  <si>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</si>
  <si>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</si>
  <si>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</si>
  <si>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</si>
  <si>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</si>
  <si>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</si>
  <si>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</si>
  <si>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</si>
  <si>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</si>
  <si>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</si>
  <si>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</si>
  <si>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</si>
  <si>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</si>
  <si>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</si>
  <si>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</si>
  <si>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</si>
  <si>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</si>
  <si>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</si>
  <si>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</si>
  <si>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</si>
  <si>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</si>
  <si>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</si>
  <si>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</si>
  <si>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</si>
  <si>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</si>
  <si>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</si>
  <si>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</si>
  <si>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</si>
  <si>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</si>
  <si>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</si>
  <si>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</si>
  <si>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</si>
  <si>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</si>
  <si>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</si>
  <si>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</si>
  <si>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</si>
  <si>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</si>
  <si>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</si>
  <si>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</si>
  <si>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</si>
  <si>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</si>
  <si>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</si>
  <si>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</si>
  <si>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</si>
  <si>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</si>
  <si>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</si>
  <si>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</si>
  <si>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</si>
  <si>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</si>
  <si>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</si>
  <si>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</si>
  <si>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</si>
  <si>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</si>
  <si>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</si>
  <si>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</si>
  <si>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</si>
  <si>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</si>
  <si>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</si>
  <si>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</si>
  <si>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</si>
  <si>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</si>
  <si>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</si>
  <si>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</si>
  <si>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</si>
  <si>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</si>
  <si>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</si>
  <si>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</si>
  <si>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</si>
  <si>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</si>
  <si>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</si>
  <si>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</si>
  <si>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</si>
  <si>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</si>
  <si>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</si>
  <si>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</si>
  <si>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</si>
  <si>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</si>
  <si>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</si>
  <si>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</si>
  <si>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</si>
  <si>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</si>
  <si>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</si>
  <si>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</si>
  <si>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</si>
  <si>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</si>
  <si>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</si>
  <si>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</si>
  <si>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</si>
  <si>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</si>
  <si>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</si>
  <si>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</si>
  <si>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</si>
  <si>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</si>
  <si>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</si>
  <si>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</si>
  <si>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</si>
  <si>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</si>
  <si>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</si>
  <si>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</si>
  <si>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</si>
  <si>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</si>
  <si>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</si>
  <si>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</si>
  <si>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</si>
  <si>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</si>
  <si>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</si>
  <si>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</si>
  <si>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</si>
  <si>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</si>
  <si>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</si>
  <si>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</si>
  <si>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</si>
  <si>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</si>
  <si>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</si>
  <si>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</si>
  <si>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</si>
  <si>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</si>
  <si>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</si>
  <si>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</si>
  <si>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</si>
  <si>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</si>
  <si>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</si>
  <si>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</si>
  <si>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</si>
  <si>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</si>
  <si>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</si>
  <si>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</si>
  <si>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</si>
  <si>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</si>
  <si>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</si>
  <si>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</si>
  <si>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</si>
  <si>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</si>
  <si>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</si>
  <si>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</si>
  <si>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</si>
  <si>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</si>
  <si>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</si>
  <si>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</si>
  <si>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</si>
  <si>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</si>
  <si>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</si>
  <si>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</si>
  <si>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</si>
  <si>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</si>
  <si>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</si>
  <si>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</si>
  <si>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</si>
  <si>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</si>
  <si>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</si>
  <si>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</si>
  <si>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</si>
  <si>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</si>
  <si>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</si>
  <si>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</si>
  <si>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</si>
  <si>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</si>
  <si>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</si>
  <si>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</si>
  <si>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</si>
  <si>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</si>
  <si>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</si>
  <si>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</si>
  <si>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</si>
  <si>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</si>
  <si>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</si>
  <si>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</si>
  <si>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</si>
  <si>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</si>
  <si>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</si>
  <si>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</si>
  <si>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</si>
  <si>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</si>
  <si>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</si>
  <si>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</si>
  <si>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</si>
  <si>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</si>
  <si>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</si>
  <si>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</si>
  <si>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</si>
  <si>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</si>
  <si>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</si>
  <si>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</si>
  <si>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</si>
  <si>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</si>
  <si>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</si>
  <si>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</si>
  <si>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</si>
  <si>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</si>
  <si>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</si>
  <si>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</si>
  <si>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</si>
  <si>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</si>
  <si>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</si>
  <si>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</si>
  <si>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</si>
  <si>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</si>
  <si>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</si>
  <si>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</si>
  <si>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</si>
  <si>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</si>
  <si>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</si>
  <si>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</si>
  <si>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</si>
  <si>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</si>
  <si>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</si>
  <si>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</si>
  <si>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</si>
  <si>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</si>
  <si>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</si>
  <si>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</si>
  <si>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</si>
  <si>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</si>
  <si>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</si>
  <si>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</si>
  <si>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</si>
  <si>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</si>
  <si>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</si>
  <si>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</si>
  <si>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</si>
  <si>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</si>
  <si>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</si>
  <si>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</si>
  <si>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</si>
  <si>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</si>
  <si>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</si>
  <si>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</si>
  <si>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</si>
  <si>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</si>
  <si>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</si>
  <si>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</si>
  <si>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</si>
  <si>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</si>
  <si>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</si>
  <si>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</si>
  <si>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</si>
  <si>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</si>
  <si>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</si>
  <si>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</si>
  <si>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</si>
  <si>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</si>
  <si>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</si>
  <si>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</si>
  <si>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</si>
  <si>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</si>
  <si>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</si>
  <si>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</si>
  <si>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</si>
  <si>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</si>
  <si>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</si>
  <si>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</si>
  <si>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</si>
  <si>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</si>
  <si>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</si>
  <si>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</si>
  <si>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</si>
  <si>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</si>
  <si>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</si>
  <si>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</si>
  <si>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</si>
  <si>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</si>
  <si>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</si>
  <si>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</si>
  <si>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</si>
  <si>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</si>
  <si>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</si>
  <si>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</si>
  <si>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</si>
  <si>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</si>
  <si>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</si>
  <si>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</si>
  <si>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</si>
  <si>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</si>
  <si>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</si>
  <si>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</si>
  <si>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</si>
  <si>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</si>
  <si>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</si>
  <si>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</si>
  <si>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</si>
  <si>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</si>
  <si>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</si>
  <si>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</si>
  <si>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</si>
  <si>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</si>
  <si>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</si>
  <si>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</si>
  <si>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</si>
  <si>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</si>
  <si>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</si>
  <si>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</si>
  <si>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</si>
  <si>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</si>
  <si>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</si>
  <si>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</si>
  <si>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</si>
  <si>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</si>
  <si>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</si>
  <si>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</si>
  <si>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</si>
  <si>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</si>
  <si>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</si>
  <si>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</si>
  <si>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</si>
  <si>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</si>
  <si>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</si>
  <si>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</si>
  <si>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</si>
  <si>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</si>
  <si>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</si>
  <si>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</si>
  <si>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</si>
  <si>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</si>
  <si>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</si>
  <si>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</si>
  <si>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</si>
  <si>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</si>
  <si>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</si>
  <si>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</si>
  <si>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</si>
  <si>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</si>
  <si>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</si>
  <si>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</si>
  <si>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</si>
  <si>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</si>
  <si>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</si>
  <si>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</si>
  <si>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</si>
  <si>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</si>
  <si>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</si>
  <si>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</si>
  <si>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</si>
  <si>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</si>
  <si>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</si>
  <si>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</si>
  <si>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</si>
  <si>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</si>
  <si>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</si>
  <si>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</si>
  <si>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</si>
  <si>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</si>
  <si>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</si>
  <si>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</si>
  <si>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</si>
  <si>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</si>
  <si>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</si>
  <si>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</si>
  <si>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</si>
  <si>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</si>
  <si>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</si>
  <si>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</si>
  <si>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</si>
  <si>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</si>
  <si>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</si>
  <si>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</si>
  <si>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</si>
  <si>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</si>
  <si>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</si>
  <si>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</si>
  <si>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</si>
  <si>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</si>
  <si>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</si>
  <si>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</si>
  <si>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</si>
  <si>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</si>
  <si>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</si>
  <si>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</si>
  <si>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</si>
  <si>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</si>
  <si>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</si>
  <si>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</si>
  <si>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</si>
  <si>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</si>
  <si>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</si>
  <si>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</si>
  <si>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</si>
  <si>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</si>
  <si>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</si>
  <si>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</si>
  <si>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</si>
  <si>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</si>
  <si>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</si>
  <si>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</si>
  <si>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</si>
  <si>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</si>
  <si>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</si>
  <si>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</si>
  <si>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</si>
  <si>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</si>
  <si>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</si>
  <si>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</si>
  <si>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</si>
  <si>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</si>
  <si>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</si>
  <si>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</si>
  <si>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</si>
  <si>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</si>
  <si>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</si>
  <si>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</si>
  <si>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</si>
  <si>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</si>
  <si>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</si>
  <si>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</si>
  <si>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</si>
  <si>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</si>
  <si>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</si>
  <si>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</si>
  <si>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</si>
  <si>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</si>
  <si>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</si>
  <si>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</si>
  <si>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</si>
  <si>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</si>
  <si>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</si>
  <si>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</si>
  <si>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</si>
  <si>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</si>
  <si>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</si>
  <si>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</si>
  <si>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</si>
  <si>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</si>
  <si>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</si>
  <si>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</si>
  <si>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</si>
  <si>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</si>
  <si>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</si>
  <si>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</si>
  <si>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</si>
  <si>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</si>
  <si>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</si>
  <si>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</si>
  <si>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</si>
  <si>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</si>
  <si>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</si>
  <si>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</si>
  <si>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</si>
  <si>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</si>
  <si>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</si>
  <si>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</si>
  <si>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</si>
  <si>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</si>
  <si>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</si>
  <si>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</si>
  <si>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</si>
  <si>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</si>
  <si>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</si>
  <si>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</si>
  <si>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</si>
  <si>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</si>
  <si>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</si>
  <si>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</si>
  <si>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</si>
  <si>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</si>
  <si>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</si>
  <si>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</si>
  <si>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</si>
  <si>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</si>
  <si>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</si>
  <si>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</si>
  <si>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</si>
  <si>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</si>
  <si>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</si>
  <si>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</si>
  <si>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</si>
  <si>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</si>
  <si>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</si>
  <si>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</si>
  <si>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</si>
  <si>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</si>
  <si>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</si>
  <si>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</si>
  <si>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</si>
  <si>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</si>
  <si>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</si>
  <si>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</si>
  <si>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</si>
  <si>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</si>
  <si>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</si>
  <si>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</si>
  <si>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</si>
  <si>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</si>
  <si>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</si>
  <si>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</si>
  <si>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</si>
  <si>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</si>
  <si>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</si>
  <si>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</si>
  <si>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</si>
  <si>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</si>
  <si>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</si>
  <si>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</si>
  <si>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</si>
  <si>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</si>
  <si>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</si>
  <si>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</si>
  <si>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</si>
  <si>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</si>
  <si>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</si>
  <si>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</si>
  <si>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</si>
  <si>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</si>
  <si>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</si>
  <si>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</si>
  <si>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</si>
  <si>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</si>
  <si>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</si>
  <si>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</si>
  <si>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</si>
  <si>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</si>
  <si>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</si>
  <si>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</si>
  <si>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</si>
  <si>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</si>
  <si>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</si>
  <si>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</si>
  <si>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</si>
  <si>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</si>
  <si>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</si>
  <si>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</si>
  <si>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</si>
  <si>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</si>
  <si>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</si>
  <si>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</si>
  <si>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</si>
  <si>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</si>
  <si>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</si>
  <si>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</si>
  <si>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</si>
  <si>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</si>
  <si>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</si>
  <si>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</si>
  <si>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</si>
  <si>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</si>
  <si>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</si>
  <si>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</si>
  <si>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</si>
  <si>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</si>
  <si>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</si>
  <si>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</si>
  <si>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</si>
  <si>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</si>
  <si>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</si>
  <si>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</si>
  <si>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</si>
  <si>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</si>
  <si>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</si>
  <si>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</si>
  <si>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</si>
  <si>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</si>
  <si>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</si>
  <si>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</si>
  <si>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</si>
  <si>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</si>
  <si>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</si>
  <si>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</si>
  <si>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</si>
  <si>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</si>
  <si>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</si>
  <si>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</si>
  <si>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</si>
  <si>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</si>
  <si>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</si>
  <si>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</si>
  <si>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</si>
  <si>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</si>
  <si>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</si>
  <si>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</si>
  <si>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</si>
  <si>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</si>
  <si>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</si>
  <si>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</si>
  <si>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</si>
  <si>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</si>
  <si>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</si>
  <si>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</si>
  <si>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</si>
  <si>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</si>
  <si>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</si>
  <si>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</si>
  <si>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</si>
  <si>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</si>
  <si>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</si>
  <si>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</si>
  <si>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</si>
  <si>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</si>
  <si>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</si>
  <si>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</si>
  <si>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</si>
  <si>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</si>
  <si>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</si>
  <si>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</si>
  <si>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</si>
  <si>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</si>
  <si>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</si>
  <si>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</si>
  <si>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</si>
  <si>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</si>
  <si>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</si>
  <si>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</si>
  <si>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</si>
  <si>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</si>
  <si>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</si>
  <si>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</si>
  <si>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</si>
  <si>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</si>
  <si>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</si>
  <si>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</si>
  <si>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</si>
  <si>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</si>
  <si>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</si>
  <si>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</si>
  <si>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</si>
  <si>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</si>
  <si>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</si>
  <si>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</si>
  <si>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</si>
  <si>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</si>
  <si>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</si>
  <si>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</si>
  <si>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</si>
  <si>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</si>
  <si>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</si>
  <si>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</si>
  <si>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</si>
  <si>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</si>
  <si>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</si>
  <si>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</si>
  <si>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</si>
  <si>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</si>
  <si>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</si>
  <si>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</si>
  <si>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</si>
  <si>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</si>
  <si>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</si>
  <si>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</si>
  <si>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</si>
  <si>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</si>
  <si>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</si>
  <si>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</si>
  <si>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</si>
  <si>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</si>
  <si>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</si>
  <si>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</si>
  <si>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</si>
  <si>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</si>
  <si>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</si>
  <si>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</si>
  <si>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</si>
  <si>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</si>
  <si>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</si>
  <si>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</si>
  <si>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</si>
  <si>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</si>
  <si>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</si>
  <si>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</si>
  <si>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</si>
  <si>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</si>
  <si>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</si>
  <si>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</si>
  <si>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</si>
  <si>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</si>
  <si>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</si>
  <si>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</si>
  <si>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</si>
  <si>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</si>
  <si>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</si>
  <si>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</si>
  <si>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</si>
  <si>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</si>
  <si>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</si>
  <si>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</si>
  <si>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</si>
  <si>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</si>
  <si>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</si>
  <si>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</si>
  <si>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</si>
  <si>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</si>
  <si>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</si>
  <si>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</si>
  <si>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</si>
  <si>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</si>
  <si>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</si>
  <si>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</si>
  <si>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</si>
  <si>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</si>
  <si>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</si>
  <si>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</si>
  <si>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</si>
  <si>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</si>
  <si>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</si>
  <si>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</si>
  <si>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</si>
  <si>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</si>
  <si>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</si>
  <si>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</si>
  <si>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</si>
  <si>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</si>
  <si>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</si>
  <si>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</si>
  <si>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</si>
  <si>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</si>
  <si>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</si>
  <si>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</si>
  <si>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</si>
  <si>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</si>
  <si>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</si>
  <si>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</si>
  <si>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</si>
  <si>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</si>
  <si>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</si>
  <si>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</si>
  <si>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</si>
  <si>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</si>
  <si>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</si>
  <si>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</si>
  <si>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</si>
  <si>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</si>
  <si>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</si>
  <si>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</si>
  <si>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</si>
  <si>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</si>
  <si>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</si>
  <si>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</si>
  <si>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</si>
  <si>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</si>
  <si>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</si>
  <si>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</si>
  <si>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</si>
  <si>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</si>
  <si>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</si>
  <si>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</si>
  <si>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</si>
  <si>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</si>
  <si>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</si>
  <si>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</si>
  <si>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</si>
  <si>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</si>
  <si>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</si>
  <si>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</si>
  <si>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</si>
  <si>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</si>
  <si>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</si>
  <si>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</si>
  <si>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</si>
  <si>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</si>
  <si>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</si>
  <si>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</si>
  <si>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</si>
  <si>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</si>
  <si>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</si>
  <si>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</si>
  <si>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</si>
  <si>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</si>
  <si>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</si>
  <si>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</si>
  <si>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</si>
  <si>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</si>
  <si>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</si>
  <si>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</si>
  <si>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</si>
  <si>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</si>
  <si>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</si>
  <si>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</si>
  <si>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</si>
  <si>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</si>
  <si>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</si>
  <si>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</si>
  <si>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</si>
  <si>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</si>
  <si>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</si>
  <si>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</si>
  <si>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</si>
  <si>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</si>
  <si>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</si>
  <si>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</si>
  <si>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</si>
  <si>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</si>
  <si>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</si>
  <si>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</si>
  <si>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</si>
  <si>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</si>
  <si>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</si>
  <si>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</si>
  <si>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</si>
  <si>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</si>
  <si>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</si>
  <si>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</si>
  <si>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</si>
  <si>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</si>
  <si>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</si>
  <si>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</si>
  <si>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</si>
  <si>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</si>
  <si>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</si>
  <si>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</si>
  <si>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</si>
  <si>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</si>
  <si>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</si>
  <si>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</si>
  <si>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</si>
  <si>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</si>
  <si>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</si>
  <si>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</si>
  <si>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</si>
  <si>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</si>
  <si>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</si>
  <si>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</si>
  <si>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</si>
  <si>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</si>
  <si>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</si>
  <si>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</si>
  <si>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</si>
  <si>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</si>
  <si>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</si>
  <si>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</si>
  <si>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</si>
  <si>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</si>
  <si>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</si>
  <si>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</si>
  <si>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</si>
  <si>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</si>
  <si>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</si>
  <si>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</si>
  <si>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</si>
  <si>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</si>
  <si>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</si>
  <si>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</si>
  <si>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</si>
  <si>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</si>
  <si>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</si>
  <si>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</si>
  <si>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</si>
  <si>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</si>
  <si>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</si>
  <si>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</si>
  <si>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</si>
  <si>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</si>
  <si>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</si>
  <si>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</si>
  <si>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</si>
  <si>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</si>
  <si>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</si>
  <si>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</si>
  <si>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</si>
  <si>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</si>
  <si>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</si>
  <si>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</si>
  <si>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</si>
  <si>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</si>
  <si>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</si>
  <si>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</si>
  <si>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</si>
  <si>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</si>
  <si>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</si>
  <si>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</si>
  <si>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</si>
  <si>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</si>
  <si>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</si>
  <si>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</si>
  <si>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</si>
  <si>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</si>
  <si>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</si>
  <si>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</si>
  <si>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</si>
  <si>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</si>
  <si>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</si>
  <si>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</si>
  <si>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</si>
  <si>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</si>
  <si>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</si>
  <si>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</si>
  <si>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</si>
  <si>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</si>
  <si>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</si>
  <si>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</si>
  <si>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</si>
  <si>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</si>
  <si>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</si>
  <si>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</si>
  <si>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</si>
  <si>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</si>
  <si>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</si>
  <si>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</si>
  <si>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</si>
  <si>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</si>
  <si>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</si>
  <si>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</si>
  <si>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</si>
  <si>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</si>
  <si>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</si>
  <si>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</si>
  <si>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</si>
  <si>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</si>
  <si>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</si>
  <si>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</si>
  <si>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</si>
  <si>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</si>
  <si>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</si>
  <si>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</si>
  <si>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</si>
  <si>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</si>
  <si>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</si>
  <si>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</si>
  <si>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</si>
  <si>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</si>
  <si>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</si>
  <si>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</si>
  <si>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</si>
  <si>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</si>
  <si>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</si>
  <si>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</si>
  <si>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</si>
  <si>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</si>
  <si>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</si>
  <si>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</si>
  <si>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</si>
  <si>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</si>
  <si>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</si>
  <si>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</si>
  <si>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</si>
  <si>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</si>
  <si>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</si>
  <si>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</si>
  <si>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</si>
  <si>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</si>
  <si>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</si>
  <si>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</si>
  <si>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</si>
  <si>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</si>
  <si>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</si>
  <si>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</si>
  <si>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</si>
  <si>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</si>
  <si>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</si>
  <si>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</si>
  <si>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</si>
  <si>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</si>
  <si>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</si>
  <si>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</si>
  <si>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</si>
  <si>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</si>
  <si>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</si>
  <si>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</si>
  <si>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</si>
  <si>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</si>
  <si>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</si>
  <si>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</si>
  <si>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</si>
  <si>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</si>
  <si>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</si>
  <si>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</si>
  <si>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</si>
  <si>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</si>
  <si>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</si>
  <si>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</si>
  <si>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</si>
  <si>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</si>
  <si>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</si>
  <si>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</si>
  <si>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</si>
  <si>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</si>
  <si>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</si>
  <si>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</si>
  <si>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</si>
  <si>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</si>
  <si>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</si>
  <si>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</si>
  <si>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</si>
  <si>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</si>
  <si>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</si>
  <si>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</si>
  <si>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</si>
  <si>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</si>
  <si>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</si>
  <si>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</si>
  <si>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</si>
  <si>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</si>
  <si>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</si>
  <si>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</si>
  <si>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</si>
  <si>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</si>
  <si>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</si>
  <si>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</si>
  <si>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</si>
  <si>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</si>
  <si>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</si>
  <si>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</si>
  <si>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</si>
  <si>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</si>
  <si>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</si>
  <si>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</si>
  <si>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</si>
  <si>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</si>
  <si>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</si>
  <si>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</si>
  <si>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</si>
  <si>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</si>
  <si>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</si>
  <si>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</si>
  <si>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</si>
  <si>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</si>
  <si>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</si>
  <si>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</si>
  <si>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</si>
  <si>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</si>
  <si>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</si>
  <si>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</si>
  <si>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</si>
  <si>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</si>
  <si>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</si>
  <si>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</si>
  <si>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</si>
  <si>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</si>
  <si>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</si>
  <si>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</si>
  <si>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</si>
  <si>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</si>
  <si>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</si>
  <si>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</si>
  <si>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</si>
  <si>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</si>
  <si>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</si>
  <si>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</si>
  <si>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</si>
  <si>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</si>
  <si>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</si>
  <si>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</si>
  <si>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</si>
  <si>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</si>
  <si>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</si>
  <si>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</si>
  <si>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</si>
  <si>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</si>
  <si>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</si>
  <si>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</si>
  <si>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</si>
  <si>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</si>
  <si>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</si>
  <si>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</si>
  <si>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</si>
  <si>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</si>
  <si>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</si>
  <si>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</si>
  <si>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</si>
  <si>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</si>
  <si>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</si>
  <si>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</si>
  <si>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</si>
  <si>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</si>
  <si>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</si>
  <si>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</si>
  <si>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</si>
  <si>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</si>
  <si>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</si>
  <si>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</si>
  <si>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</si>
  <si>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</si>
  <si>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</si>
  <si>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</si>
  <si>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</si>
  <si>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</si>
  <si>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</si>
  <si>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</si>
  <si>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</si>
  <si>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</si>
  <si>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</si>
  <si>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</si>
  <si>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</si>
  <si>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</si>
  <si>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</si>
  <si>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</si>
  <si>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</si>
  <si>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</si>
  <si>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</si>
  <si>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</si>
  <si>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</si>
  <si>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</si>
  <si>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</si>
  <si>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</si>
  <si>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</si>
  <si>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</si>
  <si>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</si>
  <si>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</si>
  <si>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</si>
  <si>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</si>
  <si>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</si>
  <si>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</si>
  <si>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</si>
  <si>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</si>
  <si>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</si>
  <si>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</si>
  <si>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</si>
  <si>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</si>
  <si>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</si>
  <si>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</si>
  <si>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</si>
  <si>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</si>
  <si>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</si>
  <si>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</si>
  <si>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</si>
  <si>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</si>
  <si>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</si>
  <si>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</si>
  <si>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</si>
  <si>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</si>
  <si>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</si>
  <si>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</si>
  <si>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</si>
  <si>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</si>
  <si>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</si>
  <si>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</si>
  <si>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</si>
  <si>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</si>
  <si>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</si>
  <si>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</si>
  <si>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</si>
  <si>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</si>
  <si>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</si>
  <si>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</si>
  <si>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</si>
  <si>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</si>
  <si>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</si>
  <si>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</si>
  <si>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</si>
  <si>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</si>
  <si>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</si>
  <si>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</si>
  <si>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</si>
  <si>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</si>
  <si>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</si>
  <si>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</si>
  <si>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</si>
  <si>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</si>
  <si>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</si>
  <si>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</si>
  <si>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</si>
  <si>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</si>
  <si>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</si>
  <si>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</si>
  <si>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</si>
  <si>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</si>
  <si>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</si>
  <si>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</si>
  <si>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</si>
  <si>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</si>
  <si>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</si>
  <si>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</si>
  <si>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</si>
  <si>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</si>
  <si>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</si>
  <si>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</si>
  <si>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</si>
  <si>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</si>
  <si>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</si>
  <si>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</si>
  <si>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</si>
  <si>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</si>
  <si>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</si>
  <si>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</si>
  <si>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</si>
  <si>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</si>
  <si>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</si>
  <si>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</si>
  <si>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</si>
  <si>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</si>
  <si>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</si>
  <si>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</si>
  <si>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</si>
  <si>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</si>
  <si>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</si>
  <si>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</si>
  <si>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</si>
  <si>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</si>
  <si>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</si>
  <si>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</si>
  <si>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</si>
  <si>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</si>
  <si>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</si>
  <si>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</si>
  <si>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</si>
  <si>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</si>
  <si>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</si>
  <si>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</si>
  <si>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</si>
  <si>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</si>
  <si>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</si>
  <si>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</si>
  <si>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</si>
  <si>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</si>
  <si>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</si>
  <si>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</si>
  <si>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</si>
  <si>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</si>
  <si>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</si>
  <si>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</si>
  <si>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</si>
  <si>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</si>
  <si>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</si>
  <si>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</si>
  <si>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</si>
  <si>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</si>
  <si>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</si>
  <si>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</si>
  <si>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</si>
  <si>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</si>
  <si>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</si>
  <si>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</si>
  <si>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</si>
  <si>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</si>
  <si>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</si>
  <si>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</si>
  <si>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</si>
  <si>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</si>
  <si>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</si>
  <si>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</si>
  <si>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</si>
  <si>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</si>
  <si>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</si>
  <si>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</si>
  <si>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</si>
  <si>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</si>
  <si>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</si>
  <si>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</si>
  <si>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</si>
  <si>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</si>
  <si>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</si>
  <si>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</si>
  <si>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</si>
  <si>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</si>
  <si>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</si>
  <si>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</si>
  <si>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</si>
  <si>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</si>
  <si>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</si>
  <si>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</si>
  <si>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</si>
  <si>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</si>
  <si>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</si>
  <si>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</si>
  <si>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</si>
  <si>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</si>
  <si>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</si>
  <si>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</si>
  <si>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</si>
  <si>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</si>
  <si>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</si>
  <si>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</si>
  <si>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</si>
  <si>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</si>
  <si>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</si>
  <si>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</si>
  <si>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</si>
  <si>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</si>
  <si>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</si>
  <si>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</si>
  <si>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</si>
  <si>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</si>
  <si>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</si>
  <si>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</si>
  <si>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</si>
  <si>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</si>
  <si>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</si>
  <si>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</si>
  <si>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</si>
  <si>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</si>
  <si>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</si>
  <si>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</si>
  <si>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</si>
  <si>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</si>
  <si>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</si>
  <si>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</si>
  <si>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</si>
  <si>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</si>
  <si>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</si>
  <si>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</si>
  <si>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</si>
  <si>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</si>
  <si>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</si>
  <si>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</si>
  <si>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</si>
  <si>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</si>
  <si>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</si>
  <si>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</si>
  <si>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</si>
  <si>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</si>
  <si>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</si>
  <si>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</si>
  <si>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</si>
  <si>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</si>
  <si>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</si>
  <si>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</si>
  <si>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</si>
  <si>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</si>
  <si>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</si>
  <si>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</si>
  <si>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</si>
  <si>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</si>
  <si>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</si>
  <si>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</si>
  <si>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</si>
  <si>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</si>
  <si>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</si>
  <si>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</si>
  <si>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</si>
  <si>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</si>
  <si>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</si>
  <si>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</si>
  <si>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</si>
  <si>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</si>
  <si>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</si>
  <si>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</si>
  <si>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</si>
  <si>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</si>
  <si>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</si>
  <si>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</si>
  <si>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</si>
  <si>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</si>
  <si>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</si>
  <si>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</si>
  <si>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</si>
  <si>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</si>
  <si>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</si>
  <si>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</si>
  <si>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</si>
  <si>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</si>
  <si>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</si>
  <si>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</si>
  <si>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</si>
  <si>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</si>
  <si>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</si>
  <si>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</si>
  <si>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</si>
  <si>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</si>
  <si>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</si>
  <si>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</si>
  <si>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</si>
  <si>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</si>
  <si>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</si>
  <si>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</si>
  <si>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</si>
  <si>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</si>
  <si>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</si>
  <si>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</si>
  <si>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</si>
  <si>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</si>
  <si>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</si>
  <si>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</si>
  <si>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</si>
  <si>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</si>
  <si>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</si>
  <si>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</si>
  <si>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</si>
  <si>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</si>
  <si>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</si>
  <si>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</si>
  <si>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</si>
  <si>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</si>
  <si>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</si>
  <si>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</si>
  <si>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</si>
  <si>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</si>
  <si>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</si>
  <si>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</si>
  <si>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</si>
  <si>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</si>
  <si>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</si>
  <si>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</si>
  <si>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</si>
  <si>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</si>
  <si>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</si>
  <si>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</si>
  <si>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</si>
  <si>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</si>
  <si>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</si>
  <si>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</si>
  <si>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</si>
  <si>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</si>
  <si>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</si>
  <si>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</si>
  <si>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</si>
  <si>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</si>
  <si>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</si>
  <si>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</si>
  <si>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</si>
  <si>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</si>
  <si>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</si>
  <si>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</si>
  <si>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</si>
  <si>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</si>
  <si>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</si>
  <si>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</si>
  <si>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</si>
  <si>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</si>
  <si>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</si>
  <si>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</si>
  <si>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</si>
  <si>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</si>
  <si>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</si>
  <si>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</si>
  <si>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</si>
  <si>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</si>
  <si>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</si>
  <si>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</si>
  <si>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</si>
  <si>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</si>
  <si>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</si>
  <si>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</si>
  <si>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</si>
  <si>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</si>
  <si>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</si>
  <si>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</si>
  <si>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</si>
  <si>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</si>
  <si>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</si>
  <si>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</si>
  <si>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</si>
  <si>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</si>
  <si>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</si>
  <si>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</si>
  <si>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</si>
  <si>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</si>
  <si>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</si>
  <si>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</si>
  <si>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</si>
  <si>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</si>
  <si>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</si>
  <si>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</si>
  <si>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</si>
  <si>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</si>
  <si>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</si>
  <si>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</si>
  <si>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</si>
  <si>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</si>
  <si>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</si>
  <si>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</si>
  <si>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</si>
  <si>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</si>
  <si>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</si>
  <si>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</si>
  <si>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</si>
  <si>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</si>
  <si>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</si>
  <si>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</si>
  <si>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</si>
  <si>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</si>
  <si>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</si>
  <si>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</si>
  <si>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</si>
  <si>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</si>
  <si>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</si>
  <si>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</si>
  <si>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</si>
  <si>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</si>
  <si>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</si>
  <si>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</si>
  <si>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</si>
  <si>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</si>
  <si>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</si>
  <si>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</si>
  <si>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</si>
  <si>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</si>
  <si>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</si>
  <si>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</si>
  <si>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</si>
  <si>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</si>
  <si>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</si>
  <si>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</si>
  <si>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</si>
  <si>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</si>
  <si>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</si>
  <si>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</si>
  <si>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</si>
  <si>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</si>
  <si>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</si>
  <si>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</si>
  <si>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</si>
  <si>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</si>
  <si>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</si>
  <si>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</si>
  <si>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</si>
  <si>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</si>
  <si>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</si>
  <si>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</si>
  <si>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</si>
  <si>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</si>
  <si>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</si>
  <si>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</si>
  <si>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</si>
  <si>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</si>
  <si>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</si>
  <si>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</si>
  <si>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</si>
  <si>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</si>
  <si>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</si>
  <si>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</si>
  <si>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</si>
  <si>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</si>
  <si>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</si>
  <si>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</si>
  <si>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</si>
  <si>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</si>
  <si>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</si>
  <si>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</si>
  <si>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</si>
  <si>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</si>
  <si>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</si>
  <si>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</si>
  <si>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</si>
  <si>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</si>
  <si>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</si>
  <si>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</si>
  <si>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</si>
  <si>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</si>
  <si>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</si>
  <si>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</si>
  <si>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</si>
  <si>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</si>
  <si>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</si>
  <si>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</si>
  <si>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</si>
  <si>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</si>
  <si>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</si>
  <si>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</si>
  <si>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</si>
  <si>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</si>
  <si>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</si>
  <si>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</si>
  <si>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</si>
  <si>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</si>
  <si>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</si>
  <si>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</si>
  <si>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</si>
  <si>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</si>
  <si>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</si>
  <si>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</si>
  <si>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</si>
  <si>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</si>
  <si>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</si>
  <si>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</si>
  <si>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</si>
  <si>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</si>
  <si>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</si>
  <si>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</si>
  <si>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</si>
  <si>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</si>
  <si>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</si>
  <si>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</si>
  <si>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</si>
  <si>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</si>
  <si>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</si>
  <si>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</si>
  <si>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</si>
  <si>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</si>
  <si>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</si>
  <si>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</si>
  <si>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</si>
  <si>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</si>
  <si>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</si>
  <si>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</si>
  <si>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</si>
  <si>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</si>
  <si>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</si>
  <si>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</si>
  <si>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</si>
  <si>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</si>
  <si>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</si>
  <si>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</si>
  <si>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</si>
  <si>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</si>
  <si>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</si>
  <si>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</si>
  <si>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</si>
  <si>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</si>
  <si>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</si>
  <si>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</si>
  <si>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</si>
  <si>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</si>
  <si>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</si>
  <si>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</si>
  <si>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</si>
  <si>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</si>
  <si>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</si>
  <si>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</si>
  <si>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</si>
  <si>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</si>
  <si>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</si>
  <si>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</si>
  <si>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</si>
  <si>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</si>
  <si>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</si>
  <si>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</si>
  <si>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</si>
  <si>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</si>
  <si>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</si>
  <si>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</si>
  <si>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</si>
  <si>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</si>
  <si>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</si>
  <si>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</si>
  <si>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</si>
  <si>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</si>
  <si>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</si>
  <si>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</si>
  <si>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</si>
  <si>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</si>
  <si>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</si>
  <si>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</si>
  <si>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</si>
  <si>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</si>
  <si>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</si>
  <si>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</si>
  <si>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</si>
  <si>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</si>
  <si>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</si>
  <si>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</si>
  <si>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</si>
  <si>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</si>
  <si>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</si>
  <si>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</si>
  <si>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</si>
  <si>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</si>
  <si>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</si>
  <si>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</si>
  <si>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</si>
  <si>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</si>
  <si>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</si>
  <si>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</si>
  <si>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</si>
  <si>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</si>
  <si>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</si>
  <si>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</si>
  <si>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</si>
  <si>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</si>
  <si>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</si>
  <si>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</si>
  <si>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</si>
  <si>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</si>
  <si>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</si>
  <si>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</si>
  <si>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</si>
  <si>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</si>
  <si>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</si>
  <si>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</si>
  <si>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</si>
  <si>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</si>
  <si>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</si>
  <si>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</si>
  <si>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</si>
  <si>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</si>
  <si>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</si>
  <si>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</si>
  <si>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</si>
  <si>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</si>
  <si>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</si>
  <si>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</si>
  <si>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</si>
  <si>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</si>
  <si>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</si>
  <si>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</si>
  <si>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</si>
  <si>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</si>
  <si>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</si>
  <si>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</si>
  <si>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</si>
  <si>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</si>
  <si>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</si>
  <si>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</si>
  <si>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</si>
  <si>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</si>
  <si>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</si>
  <si>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</si>
  <si>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</si>
  <si>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</si>
  <si>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</si>
  <si>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</si>
  <si>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</si>
  <si>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</si>
  <si>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</si>
  <si>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</si>
  <si>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</si>
  <si>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</si>
  <si>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</si>
  <si>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</si>
  <si>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</si>
  <si>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</si>
  <si>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</si>
  <si>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</si>
  <si>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</si>
  <si>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</si>
  <si>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</si>
  <si>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</si>
  <si>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</si>
  <si>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</si>
  <si>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</si>
  <si>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</si>
  <si>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</si>
  <si>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</si>
  <si>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</si>
  <si>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</si>
  <si>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</si>
  <si>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</si>
  <si>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</si>
  <si>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</si>
  <si>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</si>
  <si>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</si>
  <si>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</si>
  <si>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</si>
  <si>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</si>
  <si>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</si>
  <si>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</si>
  <si>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</si>
  <si>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</si>
  <si>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</si>
  <si>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</si>
  <si>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</si>
  <si>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</si>
  <si>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</si>
  <si>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</si>
  <si>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</si>
  <si>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</si>
  <si>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</si>
  <si>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</si>
  <si>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</si>
  <si>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</si>
  <si>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</si>
  <si>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</si>
  <si>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</si>
  <si>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</si>
  <si>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</si>
  <si>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</si>
  <si>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</si>
  <si>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</si>
  <si>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</si>
  <si>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</si>
  <si>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</si>
  <si>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</si>
  <si>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</si>
  <si>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</si>
  <si>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</si>
  <si>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</si>
  <si>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</si>
  <si>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</si>
  <si>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</si>
  <si>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</si>
  <si>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</si>
  <si>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</si>
  <si>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</si>
  <si>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</si>
  <si>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</si>
  <si>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</si>
  <si>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</si>
  <si>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</si>
  <si>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</si>
  <si>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</si>
  <si>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</si>
  <si>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</si>
  <si>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</si>
  <si>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</si>
  <si>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</si>
  <si>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</si>
  <si>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</si>
  <si>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</si>
  <si>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</si>
  <si>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</si>
  <si>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</si>
  <si>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</si>
  <si>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</si>
  <si>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</si>
  <si>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</si>
  <si>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</si>
  <si>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</si>
  <si>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</si>
  <si>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</si>
  <si>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</si>
  <si>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</si>
  <si>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</si>
  <si>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</si>
  <si>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</si>
  <si>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</si>
  <si>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</si>
  <si>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</si>
  <si>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</si>
  <si>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</si>
  <si>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</si>
  <si>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</si>
  <si>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</si>
  <si>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</si>
  <si>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</si>
  <si>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</si>
  <si>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</si>
  <si>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</si>
  <si>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</si>
  <si>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</si>
  <si>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</si>
  <si>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</si>
  <si>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</si>
  <si>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</si>
  <si>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</si>
  <si>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</si>
  <si>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</si>
  <si>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</si>
  <si>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</si>
  <si>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</si>
  <si>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</si>
  <si>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</si>
  <si>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</si>
  <si>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</si>
  <si>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</si>
  <si>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</si>
  <si>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</si>
  <si>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</si>
  <si>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</si>
  <si>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</si>
  <si>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</si>
  <si>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</si>
  <si>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</si>
  <si>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</si>
  <si>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</si>
  <si>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</si>
  <si>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</si>
  <si>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</si>
  <si>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</si>
  <si>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</si>
  <si>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</si>
  <si>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</si>
  <si>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</si>
  <si>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</si>
  <si>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</si>
  <si>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</si>
  <si>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</si>
  <si>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</si>
  <si>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</si>
  <si>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</si>
  <si>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</si>
  <si>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</si>
  <si>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</si>
  <si>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</si>
  <si>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</si>
  <si>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</si>
  <si>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</si>
  <si>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</si>
  <si>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</si>
  <si>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</si>
  <si>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</si>
  <si>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</si>
  <si>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</si>
  <si>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</si>
  <si>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</si>
  <si>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</si>
  <si>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</si>
  <si>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</si>
  <si>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</si>
  <si>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</si>
  <si>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</si>
  <si>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</si>
  <si>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</si>
  <si>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</si>
  <si>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</si>
  <si>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</si>
  <si>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</si>
  <si>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</si>
  <si>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</si>
  <si>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</si>
  <si>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</si>
  <si>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</si>
  <si>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</si>
  <si>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</si>
  <si>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</si>
  <si>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</si>
  <si>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</si>
  <si>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</si>
  <si>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</si>
  <si>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</si>
  <si>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</si>
  <si>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</si>
  <si>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</si>
  <si>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</si>
  <si>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</si>
  <si>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</si>
  <si>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</si>
  <si>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</si>
  <si>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</si>
  <si>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</si>
  <si>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</si>
  <si>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</si>
  <si>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</si>
  <si>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</si>
  <si>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</si>
  <si>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</si>
  <si>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</si>
  <si>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</si>
  <si>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</si>
  <si>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</si>
  <si>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</si>
  <si>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</si>
  <si>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</si>
  <si>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</si>
  <si>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</si>
  <si>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</si>
  <si>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</si>
  <si>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</si>
  <si>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</si>
  <si>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</si>
  <si>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</si>
  <si>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</si>
  <si>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</si>
  <si>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</si>
  <si>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</si>
  <si>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</si>
  <si>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</si>
  <si>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</si>
  <si>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</si>
  <si>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</si>
  <si>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</si>
  <si>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</si>
  <si>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</si>
  <si>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</si>
  <si>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</si>
  <si>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</si>
  <si>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</si>
  <si>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</si>
  <si>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</si>
  <si>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</si>
  <si>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</si>
  <si>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</si>
  <si>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</si>
  <si>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</si>
  <si>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</si>
  <si>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</si>
  <si>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</si>
  <si>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</si>
  <si>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</si>
  <si>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</si>
  <si>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</si>
  <si>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</si>
  <si>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</si>
  <si>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</si>
  <si>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</si>
  <si>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</si>
  <si>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</si>
  <si>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</si>
  <si>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</si>
  <si>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</si>
  <si>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</si>
  <si>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</si>
  <si>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</si>
  <si>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</si>
  <si>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</si>
  <si>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</si>
  <si>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</si>
  <si>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</si>
  <si>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</si>
  <si>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</si>
  <si>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</si>
  <si>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</si>
  <si>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</si>
  <si>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</si>
  <si>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</si>
  <si>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</si>
  <si>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</si>
  <si>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</si>
  <si>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</si>
  <si>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</si>
  <si>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</si>
  <si>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</si>
  <si>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</si>
  <si>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</si>
  <si>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</si>
  <si>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</si>
  <si>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</si>
  <si>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</si>
  <si>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</si>
  <si>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</si>
  <si>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</si>
  <si>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</si>
  <si>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</si>
  <si>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</si>
  <si>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</si>
  <si>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</si>
  <si>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</si>
  <si>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</si>
  <si>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</si>
  <si>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</si>
  <si>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</si>
  <si>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</si>
  <si>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</si>
  <si>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</si>
  <si>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</si>
  <si>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</si>
  <si>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</si>
  <si>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</si>
  <si>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</si>
  <si>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</si>
  <si>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</si>
  <si>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</si>
  <si>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</si>
  <si>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</si>
  <si>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</si>
  <si>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</si>
  <si>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</si>
  <si>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</si>
  <si>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</si>
  <si>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</si>
  <si>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</si>
  <si>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</si>
  <si>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</si>
  <si>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</si>
  <si>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</si>
  <si>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</si>
  <si>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</si>
  <si>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</si>
  <si>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</si>
  <si>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</si>
  <si>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</si>
  <si>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</si>
  <si>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</si>
  <si>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</si>
  <si>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</si>
  <si>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</si>
  <si>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</si>
  <si>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</si>
  <si>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</si>
  <si>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</si>
  <si>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</si>
  <si>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</si>
  <si>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</si>
  <si>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</si>
  <si>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</si>
  <si>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</si>
  <si>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</si>
  <si>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</si>
  <si>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</si>
  <si>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</si>
  <si>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</si>
  <si>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</si>
  <si>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</si>
  <si>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</si>
  <si>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</si>
  <si>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</si>
  <si>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</si>
  <si>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</si>
  <si>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</si>
  <si>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</si>
  <si>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</si>
  <si>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</si>
  <si>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</si>
  <si>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</si>
  <si>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</si>
  <si>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</si>
  <si>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</si>
  <si>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</si>
  <si>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</si>
  <si>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</si>
  <si>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</si>
  <si>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</si>
  <si>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</si>
  <si>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</si>
  <si>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</si>
  <si>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</si>
  <si>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</si>
  <si>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</si>
  <si>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</si>
  <si>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</si>
  <si>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</si>
  <si>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</si>
  <si>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</si>
  <si>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</si>
  <si>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</si>
  <si>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</si>
  <si>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</si>
  <si>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</si>
  <si>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</si>
  <si>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</si>
  <si>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</si>
  <si>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</si>
  <si>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</si>
  <si>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</si>
  <si>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</si>
  <si>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</si>
  <si>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</si>
  <si>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</si>
  <si>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</si>
  <si>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</si>
  <si>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</si>
  <si>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</si>
  <si>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</si>
  <si>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</si>
  <si>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</si>
  <si>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</si>
  <si>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</si>
  <si>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</si>
  <si>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</si>
  <si>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</si>
  <si>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</si>
  <si>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</si>
  <si>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</si>
  <si>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</si>
  <si>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</si>
  <si>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</si>
  <si>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</si>
  <si>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</si>
  <si>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</si>
  <si>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</si>
  <si>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</si>
  <si>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</si>
  <si>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</si>
  <si>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</si>
  <si>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</si>
  <si>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</si>
  <si>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</si>
  <si>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</si>
  <si>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</si>
  <si>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</si>
  <si>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</si>
  <si>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</si>
  <si>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</si>
  <si>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</si>
  <si>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</si>
  <si>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</si>
  <si>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</si>
  <si>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</si>
  <si>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</si>
  <si>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</si>
  <si>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</si>
  <si>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</si>
  <si>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</si>
  <si>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</si>
  <si>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</si>
  <si>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</si>
  <si>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</si>
  <si>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</si>
  <si>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</si>
  <si>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</si>
  <si>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</si>
  <si>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</si>
  <si>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</si>
  <si>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</si>
  <si>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</si>
  <si>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</si>
  <si>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</si>
  <si>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</si>
  <si>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</si>
  <si>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</si>
  <si>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</si>
  <si>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</si>
  <si>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</si>
  <si>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</si>
  <si>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</si>
  <si>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</si>
  <si>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</si>
  <si>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</si>
  <si>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</si>
  <si>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</si>
  <si>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</si>
  <si>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</si>
  <si>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</si>
  <si>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</si>
  <si>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</si>
  <si>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</si>
  <si>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</si>
  <si>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</si>
  <si>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</si>
  <si>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</si>
  <si>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</si>
  <si>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</si>
  <si>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</si>
  <si>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</si>
  <si>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</si>
  <si>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</si>
  <si>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</si>
  <si>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</si>
  <si>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</si>
  <si>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</si>
  <si>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</si>
  <si>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</si>
  <si>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</si>
  <si>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</si>
  <si>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</si>
  <si>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</si>
  <si>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</si>
  <si>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</si>
  <si>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</si>
  <si>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</si>
  <si>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</si>
  <si>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</si>
  <si>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</si>
  <si>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</si>
  <si>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</si>
  <si>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</si>
  <si>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</si>
  <si>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</si>
  <si>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</si>
  <si>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</si>
  <si>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</si>
  <si>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</si>
  <si>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</si>
  <si>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</si>
  <si>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</si>
  <si>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</si>
  <si>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</si>
  <si>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</si>
  <si>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</si>
  <si>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</si>
  <si>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</si>
  <si>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</si>
  <si>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</si>
  <si>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</si>
  <si>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</si>
  <si>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</si>
  <si>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</si>
  <si>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</si>
  <si>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</si>
  <si>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</si>
  <si>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</si>
  <si>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</si>
  <si>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</si>
  <si>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</si>
  <si>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</si>
  <si>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</si>
  <si>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</si>
  <si>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</si>
  <si>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</si>
  <si>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</si>
  <si>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</si>
  <si>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</si>
  <si>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</si>
  <si>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</si>
  <si>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</si>
  <si>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</si>
  <si>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</si>
  <si>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</si>
  <si>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</si>
  <si>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</si>
  <si>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</si>
  <si>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</si>
  <si>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</si>
  <si>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</si>
  <si>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</si>
  <si>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</si>
  <si>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</si>
  <si>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</si>
  <si>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</si>
  <si>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</si>
  <si>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</si>
  <si>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</si>
  <si>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</si>
  <si>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</si>
  <si>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</si>
  <si>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</si>
  <si>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</si>
  <si>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</si>
  <si>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</si>
  <si>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</si>
  <si>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</si>
  <si>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</si>
  <si>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</si>
  <si>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</si>
  <si>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</si>
  <si>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</si>
  <si>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</si>
  <si>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</si>
  <si>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</si>
  <si>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</si>
  <si>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</si>
  <si>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</si>
  <si>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</si>
  <si>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</si>
  <si>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</si>
  <si>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</si>
  <si>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</si>
  <si>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</si>
  <si>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</si>
  <si>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</si>
  <si>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</si>
  <si>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</si>
  <si>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</si>
  <si>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</si>
  <si>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</si>
  <si>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</si>
  <si>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</si>
  <si>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</si>
  <si>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</si>
  <si>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</si>
  <si>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</si>
  <si>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</si>
  <si>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</si>
  <si>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</si>
  <si>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</si>
  <si>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</si>
  <si>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</si>
  <si>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</si>
  <si>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</si>
  <si>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</si>
  <si>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</si>
  <si>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</si>
  <si>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</si>
  <si>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</si>
  <si>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</si>
  <si>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</si>
  <si>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</si>
  <si>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</si>
  <si>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</si>
  <si>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</si>
  <si>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</si>
  <si>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</si>
  <si>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</si>
  <si>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</si>
  <si>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</si>
  <si>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</si>
  <si>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</si>
  <si>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</si>
  <si>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</si>
  <si>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</si>
  <si>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</si>
  <si>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</si>
  <si>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</si>
  <si>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</si>
  <si>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</si>
  <si>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</si>
  <si>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</si>
  <si>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</si>
  <si>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</si>
  <si>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</si>
  <si>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</si>
  <si>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</si>
  <si>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</si>
  <si>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</si>
  <si>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</si>
  <si>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</si>
  <si>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</si>
  <si>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</si>
  <si>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</si>
  <si>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</si>
  <si>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</si>
  <si>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</si>
  <si>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</si>
  <si>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</si>
  <si>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</si>
  <si>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</si>
  <si>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</si>
  <si>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</si>
  <si>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</si>
  <si>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</si>
  <si>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</si>
  <si>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</si>
  <si>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</si>
  <si>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</si>
  <si>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</si>
  <si>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</si>
  <si>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</si>
  <si>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</si>
  <si>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</si>
  <si>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</si>
  <si>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</si>
  <si>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</si>
  <si>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</si>
  <si>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</si>
  <si>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</si>
  <si>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</si>
  <si>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</si>
  <si>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</si>
  <si>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</si>
  <si>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</si>
  <si>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</si>
  <si>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</si>
  <si>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</si>
  <si>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</si>
  <si>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</si>
  <si>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</si>
  <si>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</si>
  <si>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</si>
  <si>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</si>
  <si>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</si>
  <si>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</si>
  <si>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</si>
  <si>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</si>
  <si>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</si>
  <si>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</si>
  <si>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</si>
  <si>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</si>
  <si>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</si>
  <si>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</si>
  <si>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</si>
  <si>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</si>
  <si>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</si>
  <si>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</si>
  <si>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</si>
  <si>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</si>
  <si>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</si>
  <si>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</si>
  <si>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</si>
  <si>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</si>
  <si>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</si>
  <si>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</si>
  <si>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</si>
  <si>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</si>
  <si>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</si>
  <si>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</si>
  <si>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</si>
  <si>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</si>
  <si>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</si>
  <si>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</si>
  <si>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</si>
  <si>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</si>
  <si>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</si>
  <si>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</si>
  <si>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</si>
  <si>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</si>
  <si>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</si>
  <si>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</si>
  <si>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</si>
  <si>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</si>
  <si>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</si>
  <si>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</si>
  <si>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</si>
  <si>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</si>
  <si>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</si>
  <si>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</si>
  <si>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</si>
  <si>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</si>
  <si>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</si>
  <si>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</si>
  <si>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</si>
  <si>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</si>
  <si>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</si>
  <si>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</si>
  <si>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</si>
  <si>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</si>
  <si>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</si>
  <si>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</si>
  <si>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</si>
  <si>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</si>
  <si>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</si>
  <si>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</si>
  <si>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</si>
  <si>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</si>
  <si>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</si>
  <si>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</si>
  <si>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</si>
  <si>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</si>
  <si>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</si>
  <si>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</si>
  <si>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</si>
  <si>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</si>
  <si>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</si>
  <si>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</si>
  <si>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</si>
  <si>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</si>
  <si>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</si>
  <si>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</si>
  <si>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</si>
  <si>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</si>
  <si>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</si>
  <si>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</si>
  <si>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</si>
  <si>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</si>
  <si>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</si>
  <si>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</si>
  <si>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</si>
  <si>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</si>
  <si>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</si>
  <si>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</si>
  <si>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</si>
  <si>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</si>
  <si>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</si>
  <si>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</si>
  <si>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</si>
  <si>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</si>
  <si>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</si>
  <si>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</si>
  <si>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</si>
  <si>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</si>
  <si>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</si>
  <si>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</si>
  <si>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</si>
  <si>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</si>
  <si>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</si>
  <si>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</si>
  <si>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</si>
  <si>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</si>
  <si>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</si>
  <si>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</si>
  <si>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</si>
  <si>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</si>
  <si>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</si>
  <si>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</si>
  <si>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</si>
  <si>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</si>
  <si>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</si>
  <si>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</si>
  <si>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</si>
  <si>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</si>
  <si>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</si>
  <si>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</si>
  <si>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</si>
  <si>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</si>
  <si>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</si>
  <si>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</si>
  <si>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</si>
  <si>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</si>
  <si>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</si>
  <si>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</si>
  <si>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</si>
  <si>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</si>
  <si>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</si>
  <si>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</si>
  <si>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</si>
  <si>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</si>
  <si>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</si>
  <si>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</si>
  <si>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</si>
  <si>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</si>
  <si>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</si>
  <si>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</si>
  <si>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</si>
  <si>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</si>
  <si>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</si>
  <si>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</si>
  <si>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</si>
  <si>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</si>
  <si>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</si>
  <si>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</si>
  <si>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</si>
  <si>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</si>
  <si>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</si>
  <si>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</si>
  <si>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</si>
  <si>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</si>
  <si>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</si>
  <si>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</si>
  <si>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</si>
  <si>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</si>
  <si>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</si>
  <si>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</si>
  <si>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</si>
  <si>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</si>
  <si>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</si>
  <si>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</si>
  <si>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</si>
  <si>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</si>
  <si>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</si>
  <si>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</si>
  <si>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</si>
  <si>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</si>
  <si>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</si>
  <si>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</si>
  <si>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</si>
  <si>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</si>
  <si>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</si>
  <si>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</si>
  <si>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</si>
  <si>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</si>
  <si>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</si>
  <si>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</si>
  <si>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</si>
  <si>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</si>
  <si>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</si>
  <si>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</si>
  <si>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</si>
  <si>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</si>
  <si>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</si>
  <si>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</si>
  <si>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</si>
  <si>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</si>
  <si>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</si>
  <si>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</si>
  <si>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</si>
  <si>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</si>
  <si>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</si>
  <si>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</si>
  <si>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</si>
  <si>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</si>
  <si>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</si>
  <si>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</si>
  <si>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</si>
  <si>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</si>
  <si>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</si>
  <si>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</si>
  <si>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</si>
  <si>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</si>
  <si>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</si>
  <si>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</si>
  <si>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</si>
  <si>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</si>
  <si>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</si>
  <si>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</si>
  <si>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</si>
  <si>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</si>
  <si>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</si>
  <si>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</si>
  <si>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</si>
  <si>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</si>
  <si>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</si>
  <si>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</si>
  <si>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</si>
  <si>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</si>
  <si>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</si>
  <si>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</si>
  <si>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</si>
  <si>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</si>
  <si>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</si>
  <si>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</si>
  <si>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</si>
  <si>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</si>
  <si>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</si>
  <si>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</si>
  <si>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</si>
  <si>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</si>
  <si>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</si>
  <si>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</si>
  <si>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</si>
  <si>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</si>
  <si>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</si>
  <si>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</si>
  <si>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</si>
  <si>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</si>
  <si>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</si>
  <si>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</si>
  <si>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</si>
  <si>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</si>
  <si>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</si>
  <si>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</si>
  <si>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</si>
  <si>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</si>
  <si>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</si>
  <si>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</si>
  <si>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</si>
  <si>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</si>
  <si>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</si>
  <si>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</si>
  <si>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</si>
  <si>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</si>
  <si>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</si>
  <si>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</si>
  <si>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</si>
  <si>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</si>
  <si>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</si>
  <si>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</si>
  <si>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</si>
  <si>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</si>
  <si>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</si>
  <si>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</si>
  <si>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</si>
  <si>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</si>
  <si>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</si>
  <si>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</si>
  <si>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</si>
  <si>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</si>
  <si>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</si>
  <si>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</si>
  <si>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</si>
  <si>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</si>
  <si>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</si>
  <si>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</si>
  <si>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</si>
  <si>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</si>
  <si>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</si>
  <si>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</si>
  <si>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</si>
  <si>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</si>
  <si>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</si>
  <si>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</si>
  <si>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</si>
  <si>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</si>
  <si>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</si>
  <si>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</si>
  <si>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</si>
  <si>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</si>
  <si>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</si>
  <si>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</si>
  <si>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</si>
  <si>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</si>
  <si>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</si>
  <si>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</si>
  <si>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</si>
  <si>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</si>
  <si>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</si>
  <si>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</si>
  <si>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</si>
  <si>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</si>
  <si>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</si>
  <si>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</si>
  <si>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</si>
  <si>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</si>
  <si>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</si>
  <si>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</si>
  <si>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</si>
  <si>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</si>
  <si>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</si>
  <si>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</si>
  <si>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</si>
  <si>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</si>
  <si>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</si>
  <si>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</si>
  <si>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</si>
  <si>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</si>
  <si>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</si>
  <si>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</si>
  <si>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</si>
  <si>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</si>
  <si>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</si>
  <si>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</si>
  <si>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</si>
  <si>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</si>
  <si>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</si>
  <si>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</si>
  <si>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</si>
  <si>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</si>
  <si>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</si>
  <si>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</si>
  <si>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</si>
  <si>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</si>
  <si>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</si>
  <si>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</si>
  <si>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</si>
  <si>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</si>
  <si>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</si>
  <si>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</si>
  <si>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</si>
  <si>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</si>
  <si>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</si>
  <si>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</si>
  <si>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</si>
  <si>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</si>
  <si>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</si>
  <si>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</si>
  <si>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</si>
  <si>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</si>
  <si>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</si>
  <si>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</si>
  <si>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</si>
  <si>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</si>
  <si>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</si>
  <si>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</si>
  <si>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</si>
  <si>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</si>
  <si>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</si>
  <si>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</si>
  <si>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</si>
  <si>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</si>
  <si>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</si>
  <si>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</si>
  <si>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</si>
  <si>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</si>
  <si>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</si>
  <si>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</si>
  <si>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</si>
  <si>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</si>
  <si>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</si>
  <si>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</si>
  <si>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</si>
  <si>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</si>
  <si>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</si>
  <si>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</si>
  <si>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</si>
  <si>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</si>
  <si>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</si>
  <si>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</si>
  <si>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</si>
  <si>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</si>
  <si>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</si>
  <si>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</si>
  <si>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</si>
  <si>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</si>
  <si>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</si>
  <si>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</si>
  <si>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</si>
  <si>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</si>
  <si>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</si>
  <si>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</si>
  <si>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</si>
  <si>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</si>
  <si>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</si>
  <si>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</si>
  <si>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</si>
  <si>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</si>
  <si>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</si>
  <si>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</si>
  <si>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</si>
  <si>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</si>
  <si>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</si>
  <si>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</si>
  <si>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</si>
  <si>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</si>
  <si>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</si>
  <si>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</si>
  <si>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</si>
  <si>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</si>
  <si>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</si>
  <si>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</si>
  <si>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</si>
  <si>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</si>
  <si>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</si>
  <si>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</si>
  <si>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</si>
  <si>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</si>
  <si>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</si>
  <si>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</si>
  <si>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</si>
  <si>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</si>
  <si>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</si>
  <si>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</si>
  <si>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</si>
  <si>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</si>
  <si>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</si>
  <si>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</si>
  <si>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</si>
  <si>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</si>
  <si>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</si>
  <si>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</si>
  <si>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</si>
  <si>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</si>
  <si>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</si>
  <si>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</si>
  <si>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</si>
  <si>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</si>
  <si>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</si>
  <si>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</si>
  <si>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</si>
  <si>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</si>
  <si>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</si>
  <si>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</si>
  <si>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</si>
  <si>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</si>
  <si>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</si>
  <si>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</si>
  <si>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</si>
  <si>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</si>
  <si>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</si>
  <si>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</si>
  <si>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</si>
  <si>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</si>
  <si>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</si>
  <si>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</si>
  <si>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</si>
  <si>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</si>
  <si>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</si>
  <si>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</si>
  <si>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</si>
  <si>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</si>
  <si>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</si>
  <si>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</si>
  <si>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</si>
  <si>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</si>
  <si>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</si>
  <si>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</si>
  <si>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</si>
  <si>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</si>
  <si>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</si>
  <si>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</si>
  <si>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</si>
  <si>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</si>
  <si>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</si>
  <si>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</si>
  <si>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</si>
  <si>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</si>
  <si>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</si>
  <si>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</si>
  <si>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</si>
  <si>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</si>
  <si>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</si>
  <si>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</si>
  <si>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</si>
  <si>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</si>
  <si>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</si>
  <si>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</si>
  <si>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</si>
  <si>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</si>
  <si>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</si>
  <si>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</si>
  <si>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</si>
  <si>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</si>
  <si>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</si>
  <si>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</si>
  <si>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</si>
  <si>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</si>
  <si>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</si>
  <si>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</si>
  <si>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</si>
  <si>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</si>
  <si>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</si>
  <si>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</si>
  <si>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</si>
  <si>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</si>
  <si>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</si>
  <si>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</si>
  <si>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</si>
  <si>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</si>
  <si>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</si>
  <si>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</si>
  <si>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</si>
  <si>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</si>
  <si>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</si>
  <si>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</si>
  <si>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</si>
  <si>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</si>
  <si>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</si>
  <si>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</si>
  <si>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</si>
  <si>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</si>
  <si>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</si>
  <si>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</si>
  <si>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</si>
  <si>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</si>
  <si>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</si>
  <si>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</si>
  <si>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</si>
  <si>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</si>
  <si>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</si>
  <si>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</si>
  <si>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</si>
  <si>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</si>
  <si>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</si>
  <si>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</si>
  <si>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</si>
  <si>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</si>
  <si>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</si>
  <si>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</si>
  <si>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</si>
  <si>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</si>
  <si>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</si>
  <si>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</si>
  <si>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</si>
  <si>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</si>
  <si>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</si>
  <si>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</si>
  <si>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</si>
  <si>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</si>
  <si>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</si>
  <si>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</si>
  <si>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</si>
  <si>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</si>
  <si>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</si>
  <si>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</si>
  <si>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</si>
  <si>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</si>
  <si>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</si>
  <si>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</si>
  <si>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</si>
  <si>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</si>
  <si>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</si>
  <si>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</si>
  <si>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</si>
  <si>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</si>
  <si>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</si>
  <si>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</si>
  <si>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</si>
  <si>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</si>
  <si>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</si>
  <si>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</si>
  <si>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</si>
  <si>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</si>
  <si>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</si>
  <si>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</si>
  <si>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</si>
  <si>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</si>
  <si>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</si>
  <si>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</si>
  <si>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</si>
  <si>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</si>
  <si>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</si>
  <si>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</si>
  <si>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</si>
  <si>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</si>
  <si>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</si>
  <si>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</si>
  <si>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</si>
  <si>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</si>
  <si>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</si>
  <si>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</si>
  <si>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</si>
  <si>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</si>
  <si>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</si>
  <si>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</si>
  <si>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</si>
  <si>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</si>
  <si>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</si>
  <si>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</si>
  <si>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</si>
  <si>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</si>
  <si>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</si>
  <si>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</si>
  <si>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</si>
  <si>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</si>
  <si>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</si>
  <si>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</si>
  <si>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</si>
  <si>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</si>
  <si>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</si>
  <si>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</si>
  <si>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</si>
  <si>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</si>
  <si>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</si>
  <si>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</si>
  <si>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</si>
  <si>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</si>
  <si>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</si>
  <si>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</si>
  <si>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</si>
  <si>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</si>
  <si>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</si>
  <si>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</si>
  <si>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</si>
  <si>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</si>
  <si>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</si>
  <si>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</si>
  <si>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</si>
  <si>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</si>
  <si>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</si>
  <si>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</si>
  <si>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</si>
  <si>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</si>
  <si>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</si>
  <si>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</si>
  <si>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</si>
  <si>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</si>
  <si>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</si>
  <si>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</si>
  <si>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</si>
  <si>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</si>
  <si>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</si>
  <si>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</si>
  <si>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</si>
  <si>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</si>
  <si>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</si>
  <si>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</si>
  <si>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</si>
  <si>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</si>
  <si>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</si>
  <si>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</si>
  <si>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</si>
  <si>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</si>
  <si>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</si>
  <si>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</si>
  <si>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</si>
  <si>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</si>
  <si>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</si>
  <si>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</si>
  <si>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</si>
  <si>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</si>
  <si>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</si>
  <si>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</si>
  <si>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</si>
  <si>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</si>
  <si>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</si>
  <si>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</si>
  <si>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</si>
  <si>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</si>
  <si>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</si>
  <si>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</si>
  <si>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</si>
  <si>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</si>
  <si>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</si>
  <si>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</si>
  <si>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</si>
  <si>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</si>
  <si>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</si>
  <si>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</si>
  <si>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</si>
  <si>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</si>
  <si>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</si>
  <si>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</si>
  <si>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</si>
  <si>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</si>
  <si>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</si>
  <si>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</si>
  <si>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</si>
  <si>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</si>
  <si>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</si>
  <si>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</si>
  <si>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</si>
  <si>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</si>
  <si>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</si>
  <si>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</si>
  <si>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</si>
  <si>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</si>
  <si>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</si>
  <si>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</si>
  <si>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</si>
  <si>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</si>
  <si>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</si>
  <si>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</si>
  <si>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</si>
  <si>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</si>
  <si>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</si>
  <si>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</si>
  <si>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</si>
  <si>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</si>
  <si>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</si>
  <si>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</si>
  <si>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</si>
  <si>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</si>
  <si>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</si>
  <si>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</si>
  <si>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</si>
  <si>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</si>
  <si>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</si>
  <si>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</si>
  <si>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</si>
  <si>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</si>
  <si>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</si>
  <si>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</si>
  <si>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</si>
  <si>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</si>
  <si>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</si>
  <si>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</si>
  <si>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</si>
  <si>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</si>
  <si>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</si>
  <si>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</si>
  <si>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</si>
  <si>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</si>
  <si>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</si>
  <si>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</si>
  <si>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</si>
  <si>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</si>
  <si>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</si>
  <si>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</si>
  <si>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</si>
  <si>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</si>
  <si>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</si>
  <si>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</si>
  <si>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</si>
  <si>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</si>
  <si>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</si>
  <si>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</si>
  <si>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</si>
  <si>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</si>
  <si>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</si>
  <si>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</si>
  <si>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</si>
  <si>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</si>
  <si>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</si>
  <si>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</si>
  <si>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</si>
  <si>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</si>
  <si>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</si>
  <si>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</si>
  <si>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</si>
  <si>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</si>
  <si>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</si>
  <si>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</si>
  <si>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</si>
  <si>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</si>
  <si>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</si>
  <si>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</si>
  <si>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</si>
  <si>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</si>
  <si>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</si>
  <si>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</si>
  <si>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</si>
  <si>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</si>
  <si>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</si>
  <si>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</si>
  <si>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</si>
  <si>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</si>
  <si>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</si>
  <si>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</si>
  <si>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</si>
  <si>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</si>
  <si>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</si>
  <si>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</si>
  <si>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</si>
  <si>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</si>
  <si>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</si>
  <si>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</si>
  <si>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</si>
  <si>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</si>
  <si>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</si>
  <si>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</si>
  <si>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</si>
  <si>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</si>
  <si>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</si>
  <si>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</si>
  <si>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</si>
  <si>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</si>
  <si>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</si>
  <si>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</si>
  <si>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</si>
  <si>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</si>
  <si>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</si>
  <si>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</si>
  <si>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</si>
  <si>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</si>
  <si>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</si>
  <si>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</si>
  <si>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</si>
  <si>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</si>
  <si>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</si>
  <si>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</si>
  <si>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</si>
  <si>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</si>
  <si>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</si>
  <si>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</si>
  <si>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</si>
  <si>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</si>
  <si>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</si>
  <si>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</si>
  <si>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</si>
  <si>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</si>
  <si>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</si>
  <si>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</si>
  <si>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</si>
  <si>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</si>
  <si>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</si>
  <si>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</si>
  <si>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</si>
  <si>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</si>
  <si>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</si>
  <si>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</si>
  <si>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</si>
  <si>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</si>
  <si>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</si>
  <si>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</si>
  <si>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</si>
  <si>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</si>
  <si>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</si>
  <si>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</si>
  <si>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</si>
  <si>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</si>
  <si>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</si>
  <si>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</si>
  <si>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</si>
  <si>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</si>
  <si>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</si>
  <si>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</si>
  <si>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</si>
  <si>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</si>
  <si>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</si>
  <si>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</si>
  <si>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</si>
  <si>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</si>
  <si>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</si>
  <si>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</si>
  <si>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</si>
  <si>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</si>
  <si>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</si>
  <si>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</si>
  <si>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</si>
  <si>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</si>
  <si>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</si>
  <si>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</si>
  <si>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</si>
  <si>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</si>
  <si>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</si>
  <si>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</si>
  <si>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</si>
  <si>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</si>
  <si>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</si>
  <si>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</si>
  <si>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</si>
  <si>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</si>
  <si>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</si>
  <si>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</si>
  <si>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</si>
  <si>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</si>
  <si>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</si>
  <si>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</si>
  <si>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</si>
  <si>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</si>
  <si>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</si>
  <si>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</si>
  <si>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</si>
  <si>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</si>
  <si>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</si>
  <si>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</si>
  <si>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</si>
  <si>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</si>
  <si>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</si>
  <si>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</si>
  <si>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</si>
  <si>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</si>
  <si>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</si>
  <si>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</si>
  <si>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</si>
  <si>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</si>
  <si>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</si>
  <si>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</si>
  <si>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</si>
  <si>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</si>
  <si>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</si>
  <si>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</si>
  <si>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</si>
  <si>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</si>
  <si>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</si>
  <si>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</si>
  <si>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</si>
  <si>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</si>
  <si>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</si>
  <si>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</si>
  <si>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</si>
  <si>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</si>
  <si>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</si>
  <si>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</si>
  <si>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</si>
  <si>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</si>
  <si>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</si>
  <si>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</si>
  <si>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</si>
  <si>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</si>
  <si>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</si>
  <si>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</si>
  <si>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</si>
  <si>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</si>
  <si>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</si>
  <si>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</si>
  <si>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</si>
  <si>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</si>
  <si>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</si>
  <si>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</si>
  <si>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</si>
  <si>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</si>
  <si>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</si>
  <si>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</si>
  <si>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</si>
  <si>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</si>
  <si>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</si>
  <si>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</si>
  <si>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</si>
  <si>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</si>
  <si>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</si>
  <si>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</si>
  <si>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</si>
  <si>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</si>
  <si>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</si>
  <si>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</si>
  <si>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</si>
  <si>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</si>
  <si>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</si>
  <si>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</si>
  <si>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</si>
  <si>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</si>
  <si>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</si>
  <si>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</si>
  <si>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</si>
  <si>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</si>
  <si>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</si>
  <si>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</si>
  <si>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</si>
  <si>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</si>
  <si>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</si>
  <si>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</si>
  <si>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</si>
  <si>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</si>
  <si>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</si>
  <si>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</si>
  <si>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</si>
  <si>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</si>
  <si>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</si>
  <si>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</si>
  <si>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</si>
  <si>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</si>
  <si>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</si>
  <si>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</si>
  <si>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</si>
  <si>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</si>
  <si>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</si>
  <si>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</si>
  <si>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</si>
  <si>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</si>
  <si>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</si>
  <si>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</si>
  <si>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</si>
  <si>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</si>
  <si>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</si>
  <si>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</si>
  <si>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</si>
  <si>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</si>
  <si>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</si>
  <si>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</si>
  <si>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</si>
  <si>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</si>
  <si>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</si>
  <si>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</si>
  <si>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</si>
  <si>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</si>
  <si>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</si>
  <si>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</si>
  <si>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</si>
  <si>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</si>
  <si>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</si>
  <si>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</si>
  <si>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</si>
  <si>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</si>
  <si>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</si>
  <si>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</si>
  <si>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</si>
  <si>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</si>
  <si>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</si>
  <si>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</si>
  <si>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</si>
  <si>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</si>
  <si>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</si>
  <si>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</si>
  <si>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</si>
  <si>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</si>
  <si>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</si>
  <si>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</si>
  <si>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</si>
  <si>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</si>
  <si>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</si>
  <si>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</si>
  <si>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</si>
  <si>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</si>
  <si>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</si>
  <si>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</si>
  <si>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</si>
  <si>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</si>
  <si>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</si>
  <si>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</si>
  <si>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</si>
  <si>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</si>
  <si>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</si>
  <si>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</si>
  <si>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</si>
  <si>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</si>
  <si>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</si>
  <si>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</si>
  <si>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</si>
  <si>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</si>
  <si>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</si>
  <si>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</si>
  <si>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</si>
  <si>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</si>
  <si>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</si>
  <si>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</si>
  <si>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</si>
  <si>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</si>
  <si>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</si>
  <si>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</si>
  <si>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</si>
  <si>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</si>
  <si>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</si>
  <si>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</si>
  <si>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</si>
  <si>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</si>
  <si>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</si>
  <si>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</si>
  <si>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</si>
  <si>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</si>
  <si>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</si>
  <si>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</si>
  <si>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</si>
  <si>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</si>
  <si>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</si>
  <si>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</si>
  <si>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</si>
  <si>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</si>
  <si>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</si>
  <si>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</si>
  <si>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</si>
  <si>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</si>
  <si>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</si>
  <si>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</si>
  <si>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</si>
  <si>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</si>
  <si>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</si>
  <si>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</si>
  <si>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</si>
  <si>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</si>
  <si>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</si>
  <si>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</si>
  <si>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</si>
  <si>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</si>
  <si>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</si>
  <si>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</si>
  <si>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</si>
  <si>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</si>
  <si>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</si>
  <si>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</si>
  <si>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</si>
  <si>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</si>
  <si>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</si>
  <si>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</si>
  <si>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</si>
  <si>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</si>
  <si>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</si>
  <si>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</si>
  <si>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</si>
  <si>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</si>
  <si>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</si>
  <si>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</si>
  <si>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</si>
  <si>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</si>
  <si>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</si>
  <si>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</si>
  <si>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</si>
  <si>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</si>
  <si>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</si>
  <si>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</si>
  <si>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</si>
  <si>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</si>
  <si>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</si>
  <si>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</si>
  <si>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</si>
  <si>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</si>
  <si>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</si>
  <si>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</si>
  <si>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</si>
  <si>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</si>
  <si>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</si>
  <si>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</si>
  <si>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</si>
  <si>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</si>
  <si>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</si>
  <si>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</si>
  <si>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</si>
  <si>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</si>
  <si>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</si>
  <si>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</si>
  <si>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</si>
  <si>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</si>
  <si>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</si>
  <si>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</si>
  <si>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</si>
  <si>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</si>
  <si>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</si>
  <si>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</si>
  <si>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</si>
  <si>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</si>
  <si>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</si>
  <si>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</si>
  <si>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</si>
  <si>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</si>
  <si>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</si>
  <si>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</si>
  <si>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</si>
  <si>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</si>
  <si>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</si>
  <si>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</si>
  <si>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</si>
  <si>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</si>
  <si>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</si>
  <si>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</si>
  <si>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</si>
  <si>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</si>
  <si>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</si>
  <si>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</si>
  <si>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</si>
  <si>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</si>
  <si>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</si>
  <si>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</si>
  <si>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</si>
  <si>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</si>
  <si>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</si>
  <si>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</si>
  <si>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</si>
  <si>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</si>
  <si>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</si>
  <si>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</si>
  <si>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</si>
  <si>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</si>
  <si>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</si>
  <si>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</si>
  <si>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</si>
  <si>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</si>
  <si>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</si>
  <si>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</si>
  <si>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</si>
  <si>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</si>
  <si>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</si>
  <si>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</si>
  <si>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</si>
  <si>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</si>
  <si>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</si>
  <si>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</si>
  <si>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</si>
  <si>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</si>
  <si>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</si>
  <si>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</si>
  <si>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</si>
  <si>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</si>
  <si>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</si>
  <si>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</si>
  <si>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</si>
  <si>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</si>
  <si>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</si>
  <si>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</si>
  <si>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</si>
  <si>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</si>
  <si>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</si>
  <si>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</si>
  <si>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</si>
  <si>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</si>
  <si>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</si>
  <si>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</si>
  <si>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</si>
  <si>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</si>
  <si>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</si>
  <si>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</si>
  <si>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</si>
  <si>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</si>
  <si>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</si>
  <si>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</si>
  <si>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</si>
  <si>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</si>
  <si>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</si>
  <si>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</si>
  <si>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</si>
  <si>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</si>
  <si>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</si>
  <si>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</si>
  <si>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</si>
  <si>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</si>
  <si>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</si>
  <si>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</si>
  <si>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</si>
  <si>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</si>
  <si>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</si>
  <si>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</si>
  <si>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</si>
  <si>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</si>
  <si>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</si>
  <si>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</si>
  <si>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</si>
  <si>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</si>
  <si>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</si>
  <si>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</si>
  <si>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</si>
  <si>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</si>
  <si>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</si>
  <si>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</si>
  <si>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</si>
  <si>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</si>
  <si>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</si>
  <si>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</si>
  <si>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</si>
  <si>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</si>
  <si>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</si>
  <si>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</si>
  <si>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</si>
  <si>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</si>
  <si>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</si>
  <si>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</si>
  <si>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</si>
  <si>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</si>
  <si>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</si>
  <si>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</si>
  <si>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</si>
  <si>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</si>
  <si>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</si>
  <si>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</si>
  <si>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</si>
  <si>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</si>
  <si>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</si>
  <si>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</si>
  <si>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</si>
  <si>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</si>
  <si>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</si>
  <si>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</si>
  <si>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</si>
  <si>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</si>
  <si>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</si>
  <si>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</si>
  <si>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</si>
  <si>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</si>
  <si>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</si>
  <si>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</si>
  <si>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</si>
  <si>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</si>
  <si>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</si>
  <si>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</si>
  <si>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</si>
  <si>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</si>
  <si>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</si>
  <si>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</si>
  <si>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</si>
  <si>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</si>
  <si>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</si>
  <si>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</si>
  <si>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</si>
  <si>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</si>
  <si>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</si>
  <si>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</si>
  <si>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</si>
  <si>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</si>
  <si>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</si>
  <si>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</si>
  <si>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</si>
  <si>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</si>
  <si>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</si>
  <si>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</si>
  <si>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</si>
  <si>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</si>
  <si>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</si>
  <si>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</si>
  <si>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</si>
  <si>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</si>
  <si>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</si>
  <si>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</si>
  <si>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</si>
  <si>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</si>
  <si>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</si>
  <si>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</si>
  <si>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</si>
  <si>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</si>
  <si>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</si>
  <si>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</si>
  <si>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</si>
  <si>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</si>
  <si>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</si>
  <si>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</si>
  <si>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</si>
  <si>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</si>
  <si>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</si>
  <si>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</si>
  <si>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</si>
  <si>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</si>
  <si>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</si>
  <si>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</si>
  <si>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</si>
  <si>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</si>
  <si>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</si>
  <si>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</si>
  <si>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</si>
  <si>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</si>
  <si>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</si>
  <si>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</si>
  <si>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</si>
  <si>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</si>
  <si>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</si>
  <si>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</si>
  <si>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</si>
  <si>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</si>
  <si>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</si>
  <si>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</si>
  <si>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</si>
  <si>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</si>
  <si>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</si>
  <si>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</si>
  <si>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</si>
  <si>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</si>
  <si>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</si>
  <si>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</si>
  <si>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</si>
  <si>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</si>
  <si>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</si>
  <si>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</si>
  <si>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</si>
  <si>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</si>
  <si>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</si>
  <si>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</si>
  <si>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</si>
  <si>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</si>
  <si>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</si>
  <si>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</si>
  <si>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</si>
  <si>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</si>
  <si>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</si>
  <si>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</si>
  <si>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</si>
  <si>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</si>
  <si>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</si>
  <si>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</si>
  <si>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</si>
  <si>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</si>
  <si>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</si>
  <si>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</si>
  <si>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</si>
  <si>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</si>
  <si>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</si>
  <si>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</si>
  <si>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</si>
  <si>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</si>
  <si>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</si>
  <si>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</si>
  <si>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</si>
  <si>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</si>
  <si>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</si>
  <si>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</si>
  <si>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</si>
  <si>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</si>
  <si>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</si>
  <si>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</si>
  <si>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</si>
  <si>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</si>
  <si>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</si>
  <si>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</si>
  <si>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</si>
  <si>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</si>
  <si>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</si>
  <si>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</si>
  <si>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</si>
  <si>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</si>
  <si>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</si>
  <si>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</si>
  <si>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</si>
  <si>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</si>
  <si>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</si>
  <si>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</si>
  <si>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</si>
  <si>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</si>
  <si>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</si>
  <si>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</si>
  <si>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</si>
  <si>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</si>
  <si>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</si>
  <si>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</si>
  <si>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</si>
  <si>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</si>
  <si>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</si>
  <si>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</si>
  <si>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</si>
  <si>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</si>
  <si>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</si>
  <si>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</si>
  <si>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</si>
  <si>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</si>
  <si>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</si>
  <si>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</si>
  <si>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</si>
  <si>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</si>
  <si>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</si>
  <si>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</si>
  <si>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</si>
  <si>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</si>
  <si>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</si>
  <si>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</si>
  <si>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</si>
  <si>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</si>
  <si>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</si>
  <si>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</si>
  <si>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</si>
  <si>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</si>
  <si>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</si>
  <si>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</si>
  <si>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</si>
  <si>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</si>
  <si>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</si>
  <si>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</si>
  <si>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</si>
  <si>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</si>
  <si>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</si>
  <si>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</si>
  <si>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</si>
  <si>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</si>
  <si>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</si>
  <si>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</si>
  <si>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</si>
  <si>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</si>
  <si>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</si>
  <si>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</si>
  <si>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</si>
  <si>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</si>
  <si>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</si>
  <si>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</si>
  <si>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</si>
  <si>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</si>
  <si>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</si>
  <si>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</si>
  <si>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</si>
  <si>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</si>
  <si>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</si>
  <si>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</si>
  <si>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</si>
  <si>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</si>
  <si>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</si>
  <si>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</si>
  <si>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</si>
  <si>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</si>
  <si>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</si>
  <si>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</si>
  <si>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</si>
  <si>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</si>
  <si>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</si>
  <si>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</si>
  <si>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</si>
  <si>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</si>
  <si>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</si>
  <si>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</si>
  <si>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</si>
  <si>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</si>
  <si>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</si>
  <si>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</si>
  <si>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</si>
  <si>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</si>
  <si>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</si>
  <si>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</si>
  <si>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</si>
  <si>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</si>
  <si>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</si>
  <si>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</si>
  <si>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</si>
  <si>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</si>
  <si>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</si>
  <si>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</si>
  <si>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</si>
  <si>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</si>
  <si>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</si>
  <si>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</si>
  <si>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</si>
  <si>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</si>
  <si>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</si>
  <si>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</si>
  <si>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</si>
  <si>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</si>
  <si>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</si>
  <si>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</si>
  <si>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</si>
  <si>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</si>
  <si>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</si>
  <si>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</si>
  <si>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</si>
  <si>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</si>
  <si>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</si>
  <si>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</si>
  <si>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</si>
  <si>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</si>
  <si>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</si>
  <si>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</si>
  <si>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</si>
  <si>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</si>
  <si>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</si>
  <si>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</si>
  <si>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</si>
  <si>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</si>
  <si>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</si>
  <si>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</si>
  <si>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</si>
  <si>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</si>
  <si>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</si>
  <si>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</si>
  <si>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</si>
  <si>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</si>
  <si>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</si>
  <si>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</si>
  <si>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</si>
  <si>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</si>
  <si>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</si>
  <si>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</si>
  <si>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</si>
  <si>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</si>
  <si>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</si>
  <si>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</si>
  <si>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</si>
  <si>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</si>
  <si>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</si>
  <si>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</si>
  <si>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</si>
  <si>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</si>
  <si>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</si>
  <si>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</si>
  <si>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</si>
  <si>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</si>
  <si>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</si>
  <si>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</si>
  <si>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</si>
  <si>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</si>
  <si>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</si>
  <si>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</si>
  <si>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</si>
  <si>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</si>
  <si>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</si>
  <si>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</si>
  <si>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</si>
  <si>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</si>
  <si>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</si>
  <si>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</si>
  <si>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</si>
  <si>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</si>
  <si>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</si>
  <si>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</si>
  <si>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</si>
  <si>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</si>
  <si>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</si>
  <si>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</si>
  <si>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</si>
  <si>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</si>
  <si>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</si>
  <si>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</si>
  <si>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</si>
  <si>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</si>
  <si>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</si>
  <si>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</si>
  <si>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</si>
  <si>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</si>
  <si>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</si>
  <si>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</si>
  <si>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</si>
  <si>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</si>
  <si>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</si>
  <si>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</si>
  <si>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</si>
  <si>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</si>
  <si>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</si>
  <si>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</si>
  <si>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</si>
  <si>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</si>
  <si>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</si>
  <si>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</si>
  <si>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</si>
  <si>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</si>
  <si>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</si>
  <si>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</si>
  <si>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</si>
  <si>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</si>
  <si>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</si>
  <si>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</si>
  <si>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</si>
  <si>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</si>
  <si>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</si>
  <si>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</si>
  <si>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</si>
  <si>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</si>
  <si>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</si>
  <si>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</si>
  <si>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</si>
  <si>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</si>
  <si>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</si>
  <si>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</si>
  <si>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</si>
  <si>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</si>
  <si>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</si>
  <si>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</si>
  <si>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</si>
  <si>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</si>
  <si>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</si>
  <si>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</si>
  <si>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</si>
  <si>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</si>
  <si>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</si>
  <si>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</si>
  <si>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</si>
  <si>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</si>
  <si>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</si>
  <si>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</si>
  <si>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</si>
  <si>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</si>
  <si>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</si>
  <si>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</si>
  <si>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</si>
  <si>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</si>
  <si>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</si>
  <si>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</si>
  <si>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</si>
  <si>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</si>
  <si>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</si>
  <si>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</si>
  <si>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</si>
  <si>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</si>
  <si>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</si>
  <si>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</si>
  <si>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</si>
  <si>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</si>
  <si>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</si>
  <si>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</si>
  <si>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</si>
  <si>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</si>
  <si>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</si>
  <si>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</si>
  <si>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</si>
  <si>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</si>
  <si>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</si>
  <si>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</si>
  <si>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</si>
  <si>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</si>
  <si>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</si>
  <si>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</si>
  <si>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</si>
  <si>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</si>
  <si>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</si>
  <si>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</si>
  <si>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</si>
  <si>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</si>
  <si>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</si>
  <si>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</si>
  <si>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</si>
  <si>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</si>
  <si>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</si>
  <si>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</si>
  <si>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</si>
  <si>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</si>
  <si>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</si>
  <si>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</si>
  <si>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</si>
  <si>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</si>
  <si>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</si>
  <si>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</si>
  <si>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</si>
  <si>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</si>
  <si>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</si>
  <si>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</si>
  <si>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</si>
  <si>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</si>
  <si>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</si>
  <si>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</si>
  <si>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</si>
  <si>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</si>
  <si>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</si>
  <si>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</si>
  <si>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</si>
  <si>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</si>
  <si>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</si>
  <si>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</si>
  <si>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</si>
  <si>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</si>
  <si>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</si>
  <si>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</si>
  <si>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</si>
  <si>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</si>
  <si>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</si>
  <si>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</si>
  <si>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</si>
  <si>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</si>
  <si>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</si>
  <si>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</si>
  <si>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</si>
  <si>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</si>
  <si>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</si>
  <si>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</si>
  <si>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</si>
  <si>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</si>
  <si>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</si>
  <si>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</si>
  <si>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</si>
  <si>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</si>
  <si>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</si>
  <si>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</si>
  <si>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</si>
  <si>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</si>
  <si>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</si>
  <si>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</si>
  <si>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</si>
  <si>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</si>
  <si>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</si>
  <si>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</si>
  <si>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</si>
  <si>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</si>
  <si>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</si>
  <si>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</si>
  <si>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</si>
  <si>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</si>
  <si>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</si>
  <si>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</si>
  <si>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</si>
  <si>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</si>
  <si>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</si>
  <si>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</si>
  <si>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</si>
  <si>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</si>
  <si>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</si>
  <si>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</si>
  <si>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</si>
  <si>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</si>
  <si>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</si>
  <si>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</si>
  <si>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</si>
  <si>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</si>
  <si>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</si>
  <si>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</si>
  <si>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</si>
  <si>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</si>
  <si>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</si>
  <si>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</si>
  <si>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</si>
  <si>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</si>
  <si>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</si>
  <si>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</si>
  <si>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</si>
  <si>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</si>
  <si>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</si>
  <si>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</si>
  <si>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</si>
  <si>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</si>
  <si>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</si>
  <si>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</si>
  <si>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</si>
  <si>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</si>
  <si>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</si>
  <si>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</si>
  <si>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</si>
  <si>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</si>
  <si>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</si>
  <si>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</si>
  <si>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</si>
  <si>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</si>
  <si>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</si>
  <si>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</si>
  <si>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</si>
  <si>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</si>
  <si>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</si>
  <si>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</si>
  <si>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</si>
  <si>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</si>
  <si>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</si>
  <si>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</si>
  <si>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</si>
  <si>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</si>
  <si>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</si>
  <si>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</si>
  <si>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</si>
  <si>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</si>
  <si>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</si>
  <si>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</si>
  <si>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</si>
  <si>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</si>
  <si>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</si>
  <si>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</si>
  <si>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</si>
  <si>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</si>
  <si>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</si>
  <si>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</si>
  <si>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</si>
  <si>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</si>
  <si>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</si>
  <si>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</si>
  <si>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</si>
  <si>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</si>
  <si>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</si>
  <si>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</si>
  <si>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</si>
  <si>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</si>
  <si>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</si>
  <si>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</si>
  <si>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</si>
  <si>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</si>
  <si>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</si>
  <si>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</si>
  <si>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</si>
  <si>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</si>
  <si>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</si>
  <si>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</si>
  <si>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</si>
  <si>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</si>
  <si>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</si>
  <si>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</si>
  <si>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</si>
  <si>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</si>
  <si>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</si>
  <si>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</si>
  <si>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</si>
  <si>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</si>
  <si>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</si>
  <si>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</si>
  <si>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</si>
  <si>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</si>
  <si>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</si>
  <si>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</si>
  <si>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</si>
  <si>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</si>
  <si>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</si>
  <si>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</si>
  <si>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</si>
  <si>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</si>
  <si>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</si>
  <si>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</si>
  <si>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</si>
  <si>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</si>
  <si>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</si>
  <si>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</si>
  <si>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</si>
  <si>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</si>
  <si>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</si>
  <si>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</si>
  <si>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</si>
  <si>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</si>
  <si>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</si>
  <si>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</si>
  <si>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</si>
  <si>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</si>
  <si>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</si>
  <si>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</si>
  <si>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</si>
  <si>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</si>
  <si>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</si>
  <si>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</si>
  <si>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</si>
  <si>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</si>
  <si>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</si>
  <si>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</si>
  <si>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</si>
  <si>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</si>
  <si>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</si>
  <si>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</si>
  <si>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</si>
  <si>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</si>
  <si>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</si>
  <si>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</si>
  <si>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</si>
  <si>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</si>
  <si>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</si>
  <si>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</si>
  <si>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</si>
  <si>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</si>
  <si>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</si>
  <si>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</si>
  <si>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</si>
  <si>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</si>
  <si>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</si>
  <si>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</si>
  <si>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</si>
  <si>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</si>
  <si>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</si>
  <si>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</si>
  <si>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</si>
  <si>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</si>
  <si>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</si>
  <si>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</si>
  <si>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</si>
  <si>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</si>
  <si>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</si>
  <si>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</si>
  <si>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</si>
  <si>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</si>
  <si>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</si>
  <si>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</si>
  <si>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</si>
  <si>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</si>
  <si>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</si>
  <si>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</si>
  <si>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</si>
  <si>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</si>
  <si>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</si>
  <si>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</si>
  <si>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</si>
  <si>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</si>
  <si>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</si>
  <si>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</si>
  <si>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</si>
  <si>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</si>
  <si>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</si>
  <si>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</si>
  <si>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</si>
  <si>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</si>
  <si>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</si>
  <si>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</si>
  <si>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</si>
  <si>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</si>
  <si>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</si>
  <si>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</si>
  <si>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</si>
  <si>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</si>
  <si>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</si>
  <si>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</si>
  <si>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</si>
  <si>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</si>
  <si>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</si>
  <si>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</si>
  <si>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</si>
  <si>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</si>
  <si>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</si>
  <si>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</si>
  <si>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</si>
  <si>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</si>
  <si>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</si>
  <si>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</si>
  <si>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</si>
  <si>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</si>
  <si>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</si>
  <si>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</si>
  <si>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</si>
  <si>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</si>
  <si>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</si>
  <si>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</si>
  <si>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</si>
  <si>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</si>
  <si>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</si>
  <si>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</si>
  <si>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</si>
  <si>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</si>
  <si>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</si>
  <si>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</si>
  <si>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</si>
  <si>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</si>
  <si>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</si>
  <si>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</si>
  <si>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</si>
  <si>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</si>
  <si>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</si>
  <si>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</si>
  <si>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</si>
  <si>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</si>
  <si>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</si>
  <si>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</si>
  <si>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</si>
  <si>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</si>
  <si>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</si>
  <si>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</si>
  <si>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</si>
  <si>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</si>
  <si>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</si>
  <si>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</si>
  <si>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</si>
  <si>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</si>
  <si>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</si>
  <si>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</si>
  <si>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</si>
  <si>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</si>
  <si>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</si>
  <si>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</si>
  <si>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</si>
  <si>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</si>
  <si>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</si>
  <si>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</si>
  <si>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</si>
  <si>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</si>
  <si>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</si>
  <si>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</si>
  <si>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</si>
  <si>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</si>
  <si>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</si>
  <si>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</si>
  <si>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</si>
  <si>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</si>
  <si>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</si>
  <si>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</si>
  <si>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</si>
  <si>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</si>
  <si>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</si>
  <si>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</si>
  <si>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</si>
  <si>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</si>
  <si>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</si>
  <si>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</si>
  <si>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</si>
  <si>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</si>
  <si>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</si>
  <si>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</si>
  <si>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</si>
  <si>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</si>
  <si>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</si>
  <si>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</si>
  <si>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</si>
  <si>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</si>
  <si>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</si>
  <si>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</si>
  <si>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</si>
  <si>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</si>
  <si>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</si>
  <si>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</si>
  <si>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</si>
  <si>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</si>
  <si>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</si>
  <si>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</si>
  <si>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</si>
  <si>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</si>
  <si>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</si>
  <si>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</si>
  <si>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</si>
  <si>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</si>
  <si>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</si>
  <si>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</si>
  <si>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</si>
  <si>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</si>
  <si>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</si>
  <si>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</si>
  <si>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</si>
  <si>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</si>
  <si>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</si>
  <si>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</si>
  <si>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</si>
  <si>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</si>
  <si>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</si>
  <si>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</si>
  <si>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</si>
  <si>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</si>
  <si>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</si>
  <si>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</si>
  <si>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</si>
  <si>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</si>
  <si>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</si>
  <si>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</si>
  <si>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</si>
  <si>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</si>
  <si>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</si>
  <si>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</si>
  <si>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</si>
  <si>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</si>
  <si>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</si>
  <si>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</si>
  <si>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</si>
  <si>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</si>
  <si>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</si>
  <si>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</si>
  <si>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</si>
  <si>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</si>
  <si>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</si>
  <si>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</si>
  <si>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</si>
  <si>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</si>
  <si>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</si>
  <si>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</si>
  <si>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</si>
  <si>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</si>
  <si>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</si>
  <si>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</si>
  <si>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</si>
  <si>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</si>
  <si>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</si>
  <si>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</si>
  <si>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</si>
  <si>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</si>
  <si>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</si>
  <si>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</si>
  <si>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</si>
  <si>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</si>
  <si>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</si>
  <si>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</si>
  <si>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</si>
  <si>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</si>
  <si>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</si>
  <si>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</si>
  <si>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</si>
  <si>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</si>
  <si>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</si>
  <si>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</si>
  <si>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</si>
  <si>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</si>
  <si>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</si>
  <si>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</si>
  <si>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</si>
  <si>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</si>
  <si>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</si>
  <si>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</si>
  <si>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</si>
  <si>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</si>
  <si>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</si>
  <si>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</si>
  <si>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</si>
  <si>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</si>
  <si>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</si>
  <si>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</si>
  <si>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</si>
  <si>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</si>
  <si>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</si>
  <si>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</si>
  <si>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</si>
  <si>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</si>
  <si>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</si>
  <si>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</si>
  <si>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</si>
  <si>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</si>
  <si>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</si>
  <si>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</si>
  <si>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</si>
  <si>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</si>
  <si>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</si>
  <si>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</si>
  <si>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</si>
  <si>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</si>
  <si>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</si>
  <si>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</si>
  <si>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</si>
  <si>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</si>
  <si>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</si>
  <si>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</si>
  <si>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</si>
  <si>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</si>
  <si>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</si>
  <si>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</si>
  <si>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</si>
  <si>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</si>
  <si>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</si>
  <si>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</si>
  <si>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</si>
  <si>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</si>
  <si>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</si>
  <si>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</si>
  <si>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</si>
  <si>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</si>
  <si>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</si>
  <si>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</si>
  <si>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</si>
  <si>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</si>
  <si>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</si>
  <si>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</si>
  <si>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</si>
  <si>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</si>
  <si>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</si>
  <si>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</si>
  <si>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</si>
  <si>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</si>
  <si>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</si>
  <si>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</si>
  <si>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</si>
  <si>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</si>
  <si>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</si>
  <si>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</si>
  <si>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</si>
  <si>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</si>
  <si>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</si>
  <si>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</si>
  <si>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</si>
  <si>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</si>
  <si>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</si>
  <si>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</si>
  <si>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</si>
  <si>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</si>
  <si>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</si>
  <si>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</si>
  <si>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</si>
  <si>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</si>
  <si>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</si>
  <si>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</si>
  <si>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</si>
  <si>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</si>
  <si>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</si>
  <si>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</si>
  <si>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</si>
  <si>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</si>
  <si>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</si>
  <si>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</si>
  <si>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</si>
  <si>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</si>
  <si>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</si>
  <si>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</si>
  <si>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</si>
  <si>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</si>
  <si>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</si>
  <si>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</si>
  <si>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</si>
  <si>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</si>
  <si>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</si>
  <si>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</si>
  <si>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</si>
  <si>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</si>
  <si>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</si>
  <si>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</si>
  <si>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</si>
  <si>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</si>
  <si>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</si>
  <si>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</si>
  <si>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</si>
  <si>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</si>
  <si>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</si>
  <si>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</si>
  <si>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</si>
  <si>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</si>
  <si>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</si>
  <si>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</si>
  <si>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</si>
  <si>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</si>
  <si>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</si>
  <si>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</si>
  <si>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</si>
  <si>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</si>
  <si>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</si>
  <si>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</si>
  <si>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</si>
  <si>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</si>
  <si>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</si>
  <si>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</si>
  <si>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</si>
  <si>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</si>
  <si>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</si>
  <si>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</si>
  <si>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</si>
  <si>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</si>
  <si>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</si>
  <si>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</si>
  <si>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</si>
  <si>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</si>
  <si>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</si>
  <si>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</si>
  <si>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</si>
  <si>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</si>
  <si>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</si>
  <si>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</si>
  <si>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</si>
  <si>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</si>
  <si>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</si>
  <si>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</si>
  <si>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</si>
  <si>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</si>
  <si>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</si>
  <si>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</si>
  <si>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</si>
  <si>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</si>
  <si>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</si>
  <si>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</si>
  <si>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</si>
  <si>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</si>
  <si>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</si>
  <si>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</si>
  <si>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</si>
  <si>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</si>
  <si>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</si>
  <si>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</si>
  <si>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</si>
  <si>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</si>
  <si>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</si>
  <si>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</si>
  <si>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</si>
  <si>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</si>
  <si>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</si>
  <si>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</si>
  <si>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</si>
  <si>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</si>
  <si>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</si>
  <si>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</si>
  <si>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</si>
  <si>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</si>
  <si>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</si>
  <si>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</si>
  <si>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</si>
  <si>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</si>
  <si>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</si>
  <si>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</si>
  <si>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</si>
  <si>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</si>
  <si>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</si>
  <si>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</si>
  <si>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</si>
  <si>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</si>
  <si>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</si>
  <si>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</si>
  <si>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</si>
  <si>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</si>
  <si>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</si>
  <si>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</si>
  <si>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</si>
  <si>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</si>
  <si>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</si>
  <si>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</si>
  <si>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</si>
  <si>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</si>
  <si>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</si>
  <si>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</si>
  <si>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</si>
  <si>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</si>
  <si>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</si>
  <si>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</si>
  <si>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</si>
  <si>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</si>
  <si>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</si>
  <si>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</si>
  <si>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</si>
  <si>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</si>
  <si>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</si>
  <si>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</si>
  <si>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</si>
  <si>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</si>
  <si>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</si>
  <si>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</si>
  <si>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</si>
  <si>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</si>
  <si>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</si>
  <si>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</si>
  <si>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</si>
  <si>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</si>
  <si>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</si>
  <si>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</si>
  <si>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</si>
  <si>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</si>
  <si>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</si>
  <si>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</si>
  <si>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</si>
  <si>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</si>
  <si>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</si>
  <si>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</si>
  <si>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</si>
  <si>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</si>
  <si>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</si>
  <si>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</si>
  <si>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</si>
  <si>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</si>
  <si>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</si>
  <si>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</si>
  <si>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</si>
  <si>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</si>
  <si>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</si>
  <si>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</si>
  <si>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</si>
  <si>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</si>
  <si>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</si>
  <si>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</si>
  <si>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</si>
  <si>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</si>
  <si>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</si>
  <si>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</si>
  <si>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</si>
  <si>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</si>
  <si>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</si>
  <si>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</si>
  <si>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</si>
  <si>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</si>
  <si>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</si>
  <si>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</si>
  <si>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</si>
  <si>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</si>
  <si>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</si>
  <si>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</si>
  <si>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</si>
  <si>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</si>
  <si>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</si>
  <si>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</si>
  <si>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</si>
  <si>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</si>
  <si>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</si>
  <si>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</si>
  <si>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</si>
  <si>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</si>
  <si>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</si>
  <si>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</si>
  <si>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</si>
  <si>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</si>
  <si>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</si>
  <si>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</si>
  <si>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</si>
  <si>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</si>
  <si>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</si>
  <si>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</si>
  <si>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</si>
  <si>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</si>
  <si>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</si>
  <si>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</si>
  <si>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</si>
  <si>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</si>
  <si>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</si>
  <si>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</si>
  <si>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</si>
  <si>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</si>
  <si>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</si>
  <si>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</si>
  <si>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</si>
  <si>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</si>
  <si>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</si>
  <si>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</si>
  <si>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</si>
  <si>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</si>
  <si>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</si>
  <si>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</si>
  <si>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</si>
  <si>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</si>
  <si>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</si>
  <si>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</si>
  <si>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</si>
  <si>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</si>
  <si>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</si>
  <si>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</si>
  <si>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</si>
  <si>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</si>
  <si>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</si>
  <si>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</si>
  <si>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</si>
  <si>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</si>
  <si>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</si>
  <si>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</si>
  <si>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</si>
  <si>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</si>
  <si>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</si>
  <si>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</si>
  <si>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</si>
  <si>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</si>
  <si>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</si>
  <si>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</si>
  <si>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</si>
  <si>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</si>
  <si>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</si>
  <si>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</si>
  <si>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</si>
  <si>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</si>
  <si>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</si>
  <si>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</si>
  <si>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</si>
  <si>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</si>
  <si>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</si>
  <si>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</si>
  <si>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</si>
  <si>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</si>
  <si>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</si>
  <si>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</si>
  <si>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</si>
  <si>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</si>
  <si>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</si>
  <si>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</si>
  <si>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</si>
  <si>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</si>
  <si>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</si>
  <si>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</si>
  <si>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</si>
  <si>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</si>
  <si>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</si>
  <si>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</si>
  <si>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</si>
  <si>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</si>
  <si>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</si>
  <si>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</si>
  <si>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</si>
  <si>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</si>
  <si>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</si>
  <si>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</si>
  <si>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</si>
  <si>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</si>
  <si>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</si>
  <si>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</si>
  <si>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</si>
  <si>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</si>
  <si>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</si>
  <si>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</si>
  <si>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</si>
  <si>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</si>
  <si>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</si>
  <si>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</si>
  <si>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</si>
  <si>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</si>
  <si>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</si>
  <si>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</si>
  <si>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</si>
  <si>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</si>
  <si>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</si>
  <si>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</si>
  <si>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</si>
  <si>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</si>
  <si>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</si>
  <si>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</si>
  <si>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</si>
  <si>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</si>
  <si>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</si>
  <si>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</si>
  <si>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</si>
  <si>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</si>
  <si>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</si>
  <si>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</si>
  <si>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</si>
  <si>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</si>
  <si>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</si>
  <si>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</si>
  <si>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</si>
  <si>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</si>
  <si>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</si>
  <si>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</si>
  <si>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</si>
  <si>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</si>
  <si>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</si>
  <si>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</si>
  <si>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</si>
  <si>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</si>
  <si>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</si>
  <si>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</si>
  <si>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</si>
  <si>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</si>
  <si>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</si>
  <si>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</si>
  <si>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</si>
  <si>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</si>
  <si>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</si>
  <si>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</si>
  <si>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</si>
  <si>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</si>
  <si>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</si>
  <si>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</si>
  <si>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</si>
  <si>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</si>
  <si>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</si>
  <si>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</si>
  <si>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</si>
  <si>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</si>
  <si>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</si>
  <si>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</si>
  <si>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</si>
  <si>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</si>
  <si>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</si>
  <si>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</si>
  <si>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</si>
  <si>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</si>
  <si>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</si>
  <si>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</si>
  <si>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</si>
  <si>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</si>
  <si>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</si>
  <si>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</si>
  <si>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</si>
  <si>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</si>
  <si>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</si>
  <si>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</si>
  <si>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</si>
  <si>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</si>
  <si>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</si>
  <si>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</si>
  <si>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</si>
  <si>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</si>
  <si>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</si>
  <si>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</si>
  <si>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</si>
  <si>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</si>
  <si>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</si>
  <si>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</si>
  <si>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</si>
  <si>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</si>
  <si>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</si>
  <si>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</si>
  <si>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</si>
  <si>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</si>
  <si>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</si>
  <si>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</si>
  <si>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</si>
  <si>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</si>
  <si>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</si>
  <si>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</si>
  <si>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</si>
  <si>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</si>
  <si>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</si>
  <si>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</si>
  <si>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</si>
  <si>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</si>
  <si>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</si>
  <si>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</si>
  <si>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</si>
  <si>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</si>
  <si>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</si>
  <si>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</si>
  <si>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</si>
  <si>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</si>
  <si>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</si>
  <si>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</si>
  <si>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</si>
  <si>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</si>
  <si>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</si>
  <si>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</si>
  <si>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</si>
  <si>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</si>
  <si>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</si>
  <si>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</si>
  <si>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</si>
  <si>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</si>
  <si>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</si>
  <si>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</si>
  <si>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</si>
  <si>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</si>
  <si>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</si>
  <si>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</si>
  <si>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</si>
  <si>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</si>
  <si>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</si>
  <si>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</si>
  <si>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</si>
  <si>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</si>
  <si>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</si>
  <si>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</si>
  <si>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</si>
  <si>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</si>
  <si>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</si>
  <si>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</si>
  <si>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</si>
  <si>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</si>
  <si>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</si>
  <si>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</si>
  <si>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</si>
  <si>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</si>
  <si>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</si>
  <si>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</si>
  <si>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</si>
  <si>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</si>
  <si>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</si>
  <si>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</si>
  <si>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</si>
  <si>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</si>
  <si>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</si>
  <si>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</si>
  <si>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</si>
  <si>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</si>
  <si>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</si>
  <si>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</si>
  <si>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</si>
  <si>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</si>
  <si>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</si>
  <si>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</si>
  <si>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</si>
  <si>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</si>
  <si>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</si>
  <si>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</si>
  <si>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</si>
  <si>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</si>
  <si>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</si>
  <si>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</si>
  <si>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</si>
  <si>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</si>
  <si>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</si>
  <si>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</si>
  <si>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</si>
  <si>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</si>
  <si>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</si>
  <si>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</si>
  <si>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</si>
  <si>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</si>
  <si>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</si>
  <si>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</si>
  <si>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</si>
  <si>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</si>
  <si>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</si>
  <si>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</si>
  <si>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</si>
  <si>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</si>
  <si>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</si>
  <si>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</si>
  <si>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</si>
  <si>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</si>
  <si>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</si>
  <si>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</si>
  <si>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</si>
  <si>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</si>
  <si>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</si>
  <si>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</si>
  <si>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</si>
  <si>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</si>
  <si>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</si>
  <si>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</si>
  <si>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</si>
  <si>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</si>
  <si>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</si>
  <si>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</si>
  <si>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</si>
  <si>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</si>
  <si>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</si>
  <si>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</si>
  <si>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</si>
  <si>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</si>
  <si>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</si>
  <si>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</si>
  <si>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</si>
  <si>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</si>
  <si>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</si>
  <si>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</si>
  <si>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</si>
  <si>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</si>
  <si>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</si>
  <si>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</si>
  <si>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</si>
  <si>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</si>
  <si>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</si>
  <si>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</si>
  <si>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</si>
  <si>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</si>
  <si>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</si>
  <si>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</si>
  <si>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</si>
  <si>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</si>
  <si>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</si>
  <si>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</si>
  <si>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</si>
  <si>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</si>
  <si>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</si>
  <si>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</si>
  <si>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</si>
  <si>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</si>
  <si>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</si>
  <si>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</si>
  <si>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</si>
  <si>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</si>
  <si>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</si>
  <si>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</si>
  <si>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</si>
  <si>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</si>
  <si>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</si>
  <si>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</si>
  <si>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</si>
  <si>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</si>
  <si>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</si>
  <si>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</si>
  <si>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</si>
  <si>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</si>
  <si>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</si>
  <si>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</si>
  <si>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</si>
  <si>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</si>
  <si>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</si>
  <si>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</si>
  <si>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</si>
  <si>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</si>
  <si>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</si>
  <si>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</si>
  <si>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</si>
  <si>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</si>
  <si>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</si>
  <si>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</si>
  <si>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</si>
  <si>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</si>
  <si>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</si>
  <si>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</si>
  <si>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</si>
  <si>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</si>
  <si>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</si>
  <si>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</si>
  <si>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</si>
  <si>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</si>
  <si>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</si>
  <si>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</si>
  <si>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</si>
  <si>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</si>
  <si>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</si>
  <si>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</si>
  <si>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</si>
  <si>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</si>
  <si>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</si>
  <si>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</si>
  <si>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</si>
  <si>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</si>
  <si>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</si>
  <si>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</si>
  <si>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</si>
  <si>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</si>
  <si>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</si>
  <si>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</si>
  <si>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</si>
  <si>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</si>
  <si>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</si>
  <si>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</si>
  <si>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</si>
  <si>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</si>
  <si>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</si>
  <si>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</si>
  <si>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</si>
  <si>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</si>
  <si>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</si>
  <si>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</si>
  <si>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</si>
  <si>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</si>
  <si>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</si>
  <si>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</si>
  <si>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</si>
  <si>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</si>
  <si>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</si>
  <si>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</si>
  <si>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</si>
  <si>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</si>
  <si>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</si>
  <si>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</si>
  <si>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</si>
  <si>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</si>
  <si>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</si>
  <si>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</si>
  <si>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</si>
  <si>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</si>
  <si>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</si>
  <si>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</si>
  <si>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</si>
  <si>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</si>
  <si>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</si>
  <si>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</si>
  <si>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</si>
  <si>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</si>
  <si>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</si>
  <si>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</si>
  <si>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</si>
  <si>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</si>
  <si>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</si>
  <si>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</si>
  <si>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</si>
  <si>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</si>
  <si>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</si>
  <si>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</si>
  <si>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</si>
  <si>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</si>
  <si>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</si>
  <si>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</si>
  <si>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</si>
  <si>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</si>
  <si>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</si>
  <si>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</si>
  <si>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</si>
  <si>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</si>
  <si>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</si>
  <si>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</si>
  <si>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</si>
  <si>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</si>
  <si>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</si>
  <si>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</si>
  <si>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</si>
  <si>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</si>
  <si>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</si>
  <si>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</si>
  <si>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</si>
  <si>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</si>
  <si>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</si>
  <si>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</si>
  <si>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</si>
  <si>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</si>
  <si>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</si>
  <si>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</si>
  <si>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</si>
  <si>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</si>
  <si>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</si>
  <si>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</si>
  <si>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</si>
  <si>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</si>
  <si>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</si>
  <si>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</si>
  <si>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</si>
  <si>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</si>
  <si>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</si>
  <si>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</si>
  <si>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</si>
  <si>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</si>
  <si>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</si>
  <si>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</si>
  <si>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</si>
  <si>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</si>
  <si>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</si>
  <si>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</si>
  <si>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</si>
  <si>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</si>
  <si>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</si>
  <si>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</si>
  <si>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</si>
  <si>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</si>
  <si>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</si>
  <si>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</si>
  <si>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</si>
  <si>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</si>
  <si>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</si>
  <si>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</si>
  <si>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</si>
  <si>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</si>
  <si>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</si>
  <si>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</si>
  <si>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</si>
  <si>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</si>
  <si>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</si>
  <si>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</si>
  <si>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</si>
  <si>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</si>
  <si>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</si>
  <si>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</si>
  <si>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</si>
  <si>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</si>
  <si>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</si>
  <si>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</si>
  <si>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</si>
  <si>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</si>
  <si>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</si>
  <si>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</si>
  <si>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</si>
  <si>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</si>
  <si>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</si>
  <si>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</si>
  <si>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</si>
  <si>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</si>
  <si>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</si>
  <si>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</si>
  <si>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</si>
  <si>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</si>
  <si>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</si>
  <si>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</si>
  <si>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</si>
  <si>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</si>
  <si>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</si>
  <si>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</si>
  <si>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</si>
  <si>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</si>
  <si>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</si>
  <si>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</si>
  <si>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</si>
  <si>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</si>
  <si>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</si>
  <si>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</si>
  <si>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</si>
  <si>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</si>
  <si>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</si>
  <si>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</si>
  <si>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</si>
  <si>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</si>
  <si>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</si>
  <si>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</si>
  <si>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</si>
  <si>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</si>
  <si>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</si>
  <si>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</si>
  <si>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</si>
  <si>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</si>
  <si>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</si>
  <si>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</si>
  <si>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</si>
  <si>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</si>
  <si>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</si>
  <si>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</si>
  <si>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</si>
  <si>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</si>
  <si>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</si>
  <si>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</si>
  <si>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</si>
  <si>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</si>
  <si>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</si>
  <si>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</si>
  <si>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</si>
  <si>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</si>
  <si>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</si>
  <si>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</si>
  <si>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</si>
  <si>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</si>
  <si>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</si>
  <si>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</si>
  <si>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</si>
  <si>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</si>
  <si>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</si>
  <si>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</si>
  <si>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</si>
  <si>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</si>
  <si>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</si>
  <si>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</si>
  <si>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</si>
  <si>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</si>
  <si>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</si>
  <si>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</si>
  <si>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</si>
  <si>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</si>
  <si>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</si>
  <si>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</si>
  <si>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</si>
  <si>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</si>
  <si>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</si>
  <si>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</si>
  <si>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</si>
  <si>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</si>
  <si>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</si>
  <si>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</si>
  <si>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</si>
  <si>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</si>
  <si>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</si>
  <si>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</si>
  <si>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</si>
  <si>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</si>
  <si>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</si>
  <si>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</si>
  <si>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</si>
  <si>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</si>
  <si>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</si>
  <si>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</si>
  <si>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</si>
  <si>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</si>
  <si>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</si>
  <si>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</si>
  <si>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</si>
  <si>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</si>
  <si>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</si>
  <si>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</si>
  <si>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</si>
  <si>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</si>
  <si>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</si>
  <si>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</si>
  <si>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</si>
  <si>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</si>
  <si>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</si>
  <si>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</si>
  <si>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</si>
  <si>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</si>
  <si>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</si>
  <si>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</si>
  <si>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</si>
  <si>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</si>
  <si>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</si>
  <si>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</si>
  <si>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</si>
  <si>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</si>
  <si>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</si>
  <si>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</si>
  <si>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</si>
  <si>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</si>
  <si>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</si>
  <si>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</si>
  <si>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</si>
  <si>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</si>
  <si>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</si>
  <si>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</si>
  <si>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</si>
  <si>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</si>
  <si>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</si>
  <si>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</si>
  <si>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</si>
  <si>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</si>
  <si>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</si>
  <si>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</si>
  <si>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</si>
  <si>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</si>
  <si>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</si>
  <si>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</si>
  <si>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</si>
  <si>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</si>
  <si>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</si>
  <si>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</si>
  <si>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</si>
  <si>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</si>
  <si>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</si>
  <si>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</si>
  <si>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</si>
  <si>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</si>
  <si>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</si>
  <si>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</si>
  <si>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</si>
  <si>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</si>
  <si>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</si>
  <si>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</si>
  <si>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</si>
  <si>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</si>
  <si>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</si>
  <si>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</si>
  <si>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</si>
  <si>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</si>
  <si>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</si>
  <si>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</si>
  <si>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</si>
  <si>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</si>
  <si>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</si>
  <si>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</si>
  <si>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</si>
  <si>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</si>
  <si>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</si>
  <si>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</si>
  <si>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</si>
  <si>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</si>
  <si>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</si>
  <si>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</si>
  <si>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</si>
  <si>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</si>
  <si>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</si>
  <si>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</si>
  <si>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</si>
  <si>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</si>
  <si>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</si>
  <si>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</si>
  <si>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</si>
  <si>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</si>
  <si>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</si>
  <si>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</si>
  <si>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</si>
  <si>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</si>
  <si>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</si>
  <si>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</si>
  <si>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</si>
  <si>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</si>
  <si>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</si>
  <si>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</si>
  <si>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</si>
  <si>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</si>
  <si>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</si>
  <si>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</si>
  <si>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</si>
  <si>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</si>
  <si>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</si>
  <si>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</si>
  <si>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</si>
  <si>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</si>
  <si>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</si>
  <si>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</si>
  <si>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</si>
  <si>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</si>
  <si>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</si>
  <si>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</si>
  <si>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</si>
  <si>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</si>
  <si>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</si>
  <si>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</si>
  <si>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</si>
  <si>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</si>
  <si>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</si>
  <si>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</si>
  <si>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</si>
  <si>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</si>
  <si>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</si>
  <si>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</si>
  <si>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</si>
  <si>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</si>
  <si>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</si>
  <si>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</si>
  <si>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</si>
  <si>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</si>
  <si>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</si>
  <si>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</si>
  <si>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</si>
  <si>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</si>
  <si>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</si>
  <si>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</si>
  <si>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</si>
  <si>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</si>
  <si>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</si>
  <si>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</si>
  <si>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</si>
  <si>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</si>
  <si>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</si>
  <si>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</si>
  <si>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</si>
  <si>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</si>
  <si>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</si>
  <si>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</si>
  <si>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</si>
  <si>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</si>
  <si>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</si>
  <si>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</si>
  <si>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</si>
  <si>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</si>
  <si>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</si>
  <si>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</si>
  <si>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</si>
  <si>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</si>
  <si>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</si>
  <si>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</si>
  <si>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</si>
  <si>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</si>
  <si>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</si>
  <si>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</si>
  <si>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</si>
  <si>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</si>
  <si>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</si>
  <si>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</si>
  <si>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</si>
  <si>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</si>
  <si>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</si>
  <si>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</si>
  <si>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</si>
  <si>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</si>
  <si>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</si>
  <si>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</si>
  <si>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</si>
  <si>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</si>
  <si>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</si>
  <si>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</si>
  <si>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</si>
  <si>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</si>
  <si>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</si>
  <si>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</si>
  <si>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</si>
  <si>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</si>
  <si>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</si>
  <si>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</si>
  <si>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</si>
  <si>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</si>
  <si>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</si>
  <si>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</si>
  <si>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</si>
  <si>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</si>
  <si>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</si>
  <si>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</si>
  <si>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</si>
  <si>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</si>
  <si>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</si>
  <si>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</si>
  <si>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</si>
  <si>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</si>
  <si>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</si>
  <si>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</si>
  <si>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</si>
  <si>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</si>
  <si>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</si>
  <si>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</si>
  <si>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</si>
  <si>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</si>
  <si>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</si>
  <si>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</si>
  <si>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</si>
  <si>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</si>
  <si>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</si>
  <si>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</si>
  <si>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</si>
  <si>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</si>
  <si>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</si>
  <si>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</si>
  <si>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</si>
  <si>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</si>
  <si>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</si>
  <si>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</si>
  <si>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</si>
  <si>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</si>
  <si>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</si>
  <si>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</si>
  <si>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</si>
  <si>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</si>
  <si>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</si>
  <si>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</si>
  <si>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</si>
  <si>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</si>
  <si>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</si>
  <si>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</si>
  <si>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</si>
  <si>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</si>
  <si>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</si>
  <si>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</si>
  <si>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</si>
  <si>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</si>
  <si>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</si>
  <si>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</si>
  <si>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</si>
  <si>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</si>
  <si>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</si>
  <si>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</si>
  <si>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</si>
  <si>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</si>
  <si>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</si>
  <si>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</si>
  <si>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</si>
  <si>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</si>
  <si>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</si>
  <si>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</si>
  <si>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</si>
  <si>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</si>
  <si>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</si>
  <si>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</si>
  <si>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</si>
  <si>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</si>
  <si>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</si>
  <si>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</si>
  <si>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</si>
  <si>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</si>
  <si>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</si>
  <si>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</si>
  <si>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</si>
  <si>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</si>
  <si>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</si>
  <si>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</si>
  <si>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</si>
  <si>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</si>
  <si>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</si>
  <si>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</si>
  <si>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</si>
  <si>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</si>
  <si>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</si>
  <si>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</si>
  <si>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</si>
  <si>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</si>
  <si>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</si>
  <si>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</si>
  <si>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</si>
  <si>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</si>
  <si>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</si>
  <si>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</si>
  <si>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</si>
  <si>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</si>
  <si>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</si>
  <si>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</si>
  <si>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</si>
  <si>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</si>
  <si>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</si>
  <si>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</si>
  <si>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</si>
  <si>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</si>
  <si>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</si>
  <si>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</si>
  <si>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</si>
  <si>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</si>
  <si>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</si>
  <si>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</si>
  <si>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</si>
  <si>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</si>
  <si>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</si>
  <si>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</si>
  <si>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</si>
  <si>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</si>
  <si>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</si>
  <si>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</si>
  <si>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</si>
  <si>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</si>
  <si>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</si>
  <si>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</si>
  <si>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</si>
  <si>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</si>
  <si>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</si>
  <si>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</si>
  <si>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</si>
  <si>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</si>
  <si>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</si>
  <si>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</si>
  <si>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</si>
  <si>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</si>
  <si>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</si>
  <si>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</si>
  <si>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</si>
  <si>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</si>
  <si>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</si>
  <si>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</si>
  <si>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</si>
  <si>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</si>
  <si>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</si>
  <si>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</si>
  <si>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</si>
  <si>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</si>
  <si>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</si>
  <si>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</si>
  <si>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</si>
  <si>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</si>
  <si>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</si>
  <si>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</si>
  <si>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</si>
  <si>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</si>
  <si>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</si>
  <si>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</si>
  <si>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</si>
  <si>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</si>
  <si>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</si>
  <si>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</si>
  <si>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</si>
  <si>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</si>
  <si>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</si>
  <si>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</si>
  <si>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</si>
  <si>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</si>
  <si>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</si>
  <si>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</si>
  <si>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</si>
  <si>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</si>
  <si>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</si>
  <si>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</si>
  <si>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</si>
  <si>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</si>
  <si>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</si>
  <si>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</si>
  <si>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</si>
  <si>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</si>
  <si>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</si>
  <si>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</si>
  <si>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</si>
  <si>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</si>
  <si>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</si>
  <si>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</si>
  <si>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</si>
  <si>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</si>
  <si>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</si>
  <si>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</si>
  <si>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</si>
  <si>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</si>
  <si>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</si>
  <si>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</si>
  <si>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</si>
  <si>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</si>
  <si>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</si>
  <si>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</si>
  <si>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</si>
  <si>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</si>
  <si>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</si>
  <si>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</si>
  <si>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</si>
  <si>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</si>
  <si>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</si>
  <si>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</si>
  <si>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</si>
  <si>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</si>
  <si>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</si>
  <si>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</si>
  <si>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</si>
  <si>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</si>
  <si>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</si>
  <si>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</si>
  <si>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</si>
  <si>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</si>
  <si>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</si>
  <si>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</si>
  <si>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</si>
  <si>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</si>
  <si>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</si>
  <si>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</si>
  <si>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</si>
  <si>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</si>
  <si>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</si>
  <si>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</si>
  <si>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</si>
  <si>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</si>
  <si>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</si>
  <si>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</si>
  <si>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</si>
  <si>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</si>
  <si>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</si>
  <si>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</si>
  <si>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</si>
  <si>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</si>
  <si>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</si>
  <si>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</si>
  <si>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</si>
  <si>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</si>
  <si>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</si>
  <si>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</si>
  <si>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</si>
  <si>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</si>
  <si>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</si>
  <si>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</si>
  <si>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</si>
  <si>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</si>
  <si>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</si>
  <si>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</si>
  <si>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</si>
  <si>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</si>
  <si>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</si>
  <si>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</si>
  <si>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</si>
  <si>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</si>
  <si>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</si>
  <si>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</si>
  <si>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</si>
  <si>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</si>
  <si>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</si>
  <si>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</si>
  <si>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</si>
  <si>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</si>
  <si>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</si>
  <si>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</si>
  <si>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</si>
  <si>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</si>
  <si>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</si>
  <si>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</si>
  <si>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</si>
  <si>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</si>
  <si>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</si>
  <si>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</si>
  <si>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</si>
  <si>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</si>
  <si>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</si>
  <si>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</si>
  <si>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</si>
  <si>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</si>
  <si>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</si>
  <si>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</si>
  <si>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</si>
  <si>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</si>
  <si>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</si>
  <si>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</si>
  <si>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</si>
  <si>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</si>
  <si>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</si>
  <si>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</si>
  <si>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</si>
  <si>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</si>
  <si>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</si>
  <si>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</si>
  <si>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</si>
  <si>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</si>
  <si>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</si>
  <si>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</si>
  <si>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</si>
  <si>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</si>
  <si>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</si>
  <si>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</si>
  <si>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</si>
  <si>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</si>
  <si>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</si>
  <si>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</si>
  <si>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</si>
  <si>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</si>
  <si>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</si>
  <si>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</si>
  <si>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</si>
  <si>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</si>
  <si>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</si>
  <si>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</si>
  <si>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</si>
  <si>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</si>
  <si>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</si>
  <si>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</si>
  <si>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</si>
  <si>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</si>
  <si>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</si>
  <si>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</si>
  <si>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</si>
  <si>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</si>
  <si>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</si>
  <si>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</si>
  <si>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</si>
  <si>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</si>
  <si>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</si>
  <si>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</si>
  <si>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</si>
  <si>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</si>
  <si>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</si>
  <si>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</si>
  <si>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</si>
  <si>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</si>
  <si>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</si>
  <si>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</si>
  <si>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</si>
  <si>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</si>
  <si>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</si>
  <si>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</si>
  <si>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</si>
  <si>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</si>
  <si>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</si>
  <si>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</si>
  <si>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</si>
  <si>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</si>
  <si>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</si>
  <si>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</si>
  <si>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</si>
  <si>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</si>
  <si>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</si>
  <si>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</si>
  <si>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</si>
  <si>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</si>
  <si>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</si>
  <si>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</si>
  <si>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</si>
  <si>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</si>
  <si>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</si>
  <si>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</si>
  <si>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</si>
  <si>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</si>
  <si>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</si>
  <si>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</si>
  <si>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</si>
  <si>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</si>
  <si>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</si>
  <si>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</si>
  <si>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</si>
  <si>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</si>
  <si>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</si>
  <si>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</si>
  <si>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</si>
  <si>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</si>
  <si>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</si>
  <si>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</si>
  <si>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</si>
  <si>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</si>
  <si>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</si>
  <si>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</si>
  <si>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</si>
  <si>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</si>
  <si>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</si>
  <si>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</si>
  <si>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</si>
  <si>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</si>
  <si>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</si>
  <si>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</si>
  <si>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</si>
  <si>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</si>
  <si>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</si>
  <si>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</si>
  <si>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</si>
  <si>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</si>
  <si>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</si>
  <si>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</si>
  <si>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</si>
  <si>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</si>
  <si>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</si>
  <si>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</si>
  <si>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</si>
  <si>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</si>
  <si>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</si>
  <si>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</si>
  <si>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</si>
  <si>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</si>
  <si>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</si>
  <si>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</si>
  <si>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</si>
  <si>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</si>
  <si>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</si>
  <si>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</si>
  <si>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</si>
  <si>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</si>
  <si>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</si>
  <si>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</si>
  <si>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</si>
  <si>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</si>
  <si>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</si>
  <si>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</si>
  <si>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</si>
  <si>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</si>
  <si>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</si>
  <si>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</si>
  <si>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</si>
  <si>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</si>
  <si>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</si>
  <si>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</si>
  <si>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</si>
  <si>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</si>
  <si>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</si>
  <si>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</si>
  <si>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</si>
  <si>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</si>
  <si>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</si>
  <si>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</si>
  <si>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</si>
  <si>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</si>
  <si>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</si>
  <si>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</si>
  <si>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</si>
  <si>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</si>
  <si>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</si>
  <si>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</si>
  <si>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</si>
  <si>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</si>
  <si>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</si>
  <si>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</si>
  <si>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</si>
  <si>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</si>
  <si>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</si>
  <si>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</si>
  <si>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</si>
  <si>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</si>
  <si>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</si>
  <si>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</si>
  <si>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</si>
  <si>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</si>
  <si>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</si>
  <si>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</si>
  <si>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</si>
  <si>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</si>
  <si>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</si>
  <si>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</si>
  <si>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</si>
  <si>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</si>
  <si>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</si>
  <si>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</si>
  <si>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</si>
  <si>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</si>
  <si>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</si>
  <si>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</si>
  <si>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</si>
  <si>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</si>
  <si>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</si>
  <si>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</si>
  <si>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</si>
  <si>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</si>
  <si>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</si>
  <si>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</si>
  <si>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</si>
  <si>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</si>
  <si>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</si>
  <si>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</si>
  <si>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</si>
  <si>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</si>
  <si>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</si>
  <si>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</si>
  <si>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</si>
  <si>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</si>
  <si>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</si>
  <si>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</si>
  <si>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</si>
  <si>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</si>
  <si>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</si>
  <si>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</si>
  <si>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</si>
  <si>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</si>
  <si>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</si>
  <si>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</si>
  <si>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</si>
  <si>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</si>
  <si>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</si>
  <si>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</si>
  <si>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</si>
  <si>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</si>
  <si>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</si>
  <si>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</si>
  <si>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</si>
  <si>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</si>
  <si>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</si>
  <si>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</si>
  <si>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</si>
  <si>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</si>
  <si>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</si>
  <si>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</si>
  <si>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</si>
  <si>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</si>
  <si>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</si>
  <si>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</si>
  <si>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</si>
  <si>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</si>
  <si>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</si>
  <si>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</si>
  <si>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</si>
  <si>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</si>
  <si>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</si>
  <si>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</si>
  <si>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</si>
  <si>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</si>
  <si>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</si>
  <si>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</si>
  <si>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</si>
  <si>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</si>
  <si>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</si>
  <si>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</si>
  <si>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</si>
  <si>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</si>
  <si>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</si>
  <si>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</si>
  <si>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</si>
  <si>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</si>
  <si>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</si>
  <si>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</si>
  <si>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</si>
  <si>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</si>
  <si>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</si>
  <si>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</si>
  <si>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</si>
  <si>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</si>
  <si>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</si>
  <si>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</si>
  <si>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</si>
  <si>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</si>
  <si>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</si>
  <si>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</si>
  <si>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</si>
  <si>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</si>
  <si>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</si>
  <si>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</si>
  <si>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</si>
  <si>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</si>
  <si>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</si>
  <si>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</si>
  <si>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</si>
  <si>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</si>
  <si>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</si>
  <si>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</si>
  <si>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</si>
  <si>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</si>
  <si>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</si>
  <si>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</si>
  <si>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</si>
  <si>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</si>
  <si>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</si>
  <si>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</si>
  <si>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</si>
  <si>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</si>
  <si>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</si>
  <si>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</si>
  <si>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</si>
  <si>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</si>
  <si>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</si>
  <si>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</si>
  <si>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</si>
  <si>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</si>
  <si>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</si>
  <si>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</si>
  <si>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</si>
  <si>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</si>
  <si>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</si>
  <si>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</si>
  <si>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</si>
  <si>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</si>
  <si>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</si>
  <si>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</si>
  <si>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</si>
  <si>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</si>
  <si>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</si>
  <si>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</si>
  <si>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</si>
  <si>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</si>
  <si>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</si>
  <si>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</si>
  <si>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</si>
  <si>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</si>
  <si>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</si>
  <si>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</si>
  <si>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</si>
  <si>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</si>
  <si>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</si>
  <si>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</si>
  <si>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</si>
  <si>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</si>
  <si>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</si>
  <si>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</si>
  <si>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</si>
  <si>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</si>
  <si>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</si>
  <si>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</si>
  <si>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</si>
  <si>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</si>
  <si>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</si>
  <si>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</si>
  <si>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</si>
  <si>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</si>
  <si>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</si>
  <si>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</si>
  <si>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</si>
  <si>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</si>
  <si>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</si>
  <si>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</si>
  <si>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</si>
  <si>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</si>
  <si>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</si>
  <si>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</si>
  <si>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</si>
  <si>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</si>
  <si>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</si>
  <si>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</si>
  <si>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</si>
  <si>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</si>
  <si>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</si>
  <si>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</si>
  <si>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</si>
  <si>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</si>
  <si>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</si>
  <si>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</si>
  <si>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</si>
  <si>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</si>
  <si>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</si>
  <si>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</si>
  <si>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</si>
  <si>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</si>
  <si>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</si>
  <si>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</si>
  <si>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</si>
  <si>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</si>
  <si>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</si>
  <si>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</si>
  <si>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</si>
  <si>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</si>
  <si>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</si>
  <si>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</si>
  <si>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</si>
  <si>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</si>
  <si>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</si>
  <si>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</si>
  <si>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</si>
  <si>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</si>
  <si>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</si>
  <si>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</si>
  <si>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</si>
  <si>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</si>
  <si>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</si>
  <si>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</si>
  <si>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</si>
  <si>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</si>
  <si>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</si>
  <si>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</si>
  <si>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</si>
  <si>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</si>
  <si>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</si>
  <si>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</si>
  <si>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</si>
  <si>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</si>
  <si>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</si>
  <si>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</si>
  <si>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</si>
  <si>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</si>
  <si>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</si>
  <si>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</si>
  <si>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</si>
  <si>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</si>
  <si>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</si>
  <si>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</si>
  <si>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</si>
  <si>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</si>
  <si>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</si>
  <si>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</si>
  <si>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</si>
  <si>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</si>
  <si>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</si>
  <si>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</si>
  <si>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</si>
  <si>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</si>
  <si>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</si>
  <si>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</si>
  <si>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</si>
  <si>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</si>
  <si>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</si>
  <si>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</si>
  <si>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</si>
  <si>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</si>
  <si>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</si>
  <si>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</si>
  <si>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</si>
  <si>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</si>
  <si>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</si>
  <si>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</si>
  <si>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</si>
  <si>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</si>
  <si>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</si>
  <si>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</si>
  <si>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</si>
  <si>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</si>
  <si>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</si>
  <si>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</si>
  <si>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</si>
  <si>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</si>
  <si>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</si>
  <si>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</si>
  <si>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</si>
  <si>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</si>
  <si>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</si>
  <si>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</si>
  <si>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</si>
  <si>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</si>
  <si>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</si>
  <si>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</si>
  <si>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</si>
  <si>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</si>
  <si>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</si>
  <si>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</si>
  <si>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</si>
  <si>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</si>
  <si>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</si>
  <si>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</si>
  <si>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</si>
  <si>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</si>
  <si>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</si>
  <si>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</si>
  <si>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</si>
  <si>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</si>
  <si>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</si>
  <si>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</si>
  <si>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</si>
  <si>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</si>
  <si>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</si>
  <si>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</si>
  <si>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</si>
  <si>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</si>
  <si>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</si>
  <si>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</si>
  <si>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</si>
  <si>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</si>
  <si>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</si>
  <si>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</si>
  <si>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</si>
  <si>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</si>
  <si>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</si>
  <si>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</si>
  <si>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</si>
  <si>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</si>
  <si>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</si>
  <si>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</si>
  <si>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</si>
  <si>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</si>
  <si>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</si>
  <si>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</si>
  <si>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</si>
  <si>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</si>
  <si>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</si>
  <si>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</si>
  <si>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</si>
  <si>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</si>
  <si>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</si>
  <si>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</si>
  <si>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</si>
  <si>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</si>
  <si>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</si>
  <si>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</si>
  <si>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</si>
  <si>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</si>
  <si>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</si>
  <si>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</si>
  <si>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</si>
  <si>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</si>
  <si>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</si>
  <si>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</si>
  <si>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</si>
  <si>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</si>
  <si>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</si>
  <si>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</si>
  <si>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</si>
  <si>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</si>
  <si>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</si>
  <si>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</si>
  <si>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</si>
  <si>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</si>
  <si>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</si>
  <si>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</si>
  <si>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</si>
  <si>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</si>
  <si>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</si>
  <si>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</si>
  <si>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</si>
  <si>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</si>
  <si>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</si>
  <si>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</si>
  <si>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</si>
  <si>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</si>
  <si>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</si>
  <si>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</si>
  <si>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</si>
  <si>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</si>
  <si>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</si>
  <si>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</si>
  <si>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</si>
  <si>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</si>
  <si>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</si>
  <si>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</si>
  <si>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</si>
  <si>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</si>
  <si>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</si>
  <si>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</si>
  <si>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</si>
  <si>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</si>
  <si>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</si>
  <si>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</si>
  <si>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</si>
  <si>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</si>
  <si>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</si>
  <si>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</si>
  <si>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</si>
  <si>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</si>
  <si>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</si>
  <si>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</si>
  <si>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</si>
  <si>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</si>
  <si>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</si>
  <si>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</si>
  <si>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</si>
  <si>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</si>
  <si>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</si>
  <si>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</si>
  <si>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</si>
  <si>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</si>
  <si>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</si>
  <si>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</si>
  <si>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</si>
  <si>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</si>
  <si>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</si>
  <si>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</si>
  <si>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</si>
  <si>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</si>
  <si>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</si>
  <si>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</si>
  <si>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</si>
  <si>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</si>
  <si>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</si>
  <si>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</si>
  <si>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</si>
  <si>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</si>
  <si>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</si>
  <si>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</si>
  <si>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</si>
  <si>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</si>
  <si>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</si>
  <si>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</si>
  <si>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</si>
  <si>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</si>
  <si>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</si>
  <si>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</si>
  <si>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</si>
  <si>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</si>
  <si>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</si>
  <si>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</si>
  <si>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</si>
  <si>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</si>
  <si>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</si>
  <si>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</si>
  <si>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</si>
  <si>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</si>
  <si>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</si>
  <si>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</si>
  <si>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</si>
  <si>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</si>
  <si>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</si>
  <si>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</si>
  <si>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</si>
  <si>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</si>
  <si>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</si>
  <si>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</si>
  <si>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</si>
  <si>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</si>
  <si>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</si>
  <si>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</si>
  <si>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</si>
  <si>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</si>
  <si>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</si>
  <si>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</si>
  <si>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</si>
  <si>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</si>
  <si>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</si>
  <si>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</si>
  <si>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</si>
  <si>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</si>
  <si>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</si>
  <si>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</si>
  <si>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</si>
  <si>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</si>
  <si>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</si>
  <si>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</si>
  <si>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</si>
  <si>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</si>
  <si>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</si>
  <si>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</si>
  <si>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</si>
  <si>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</si>
  <si>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</si>
  <si>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</si>
  <si>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</si>
  <si>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</si>
  <si>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</si>
  <si>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</si>
  <si>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</si>
  <si>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</si>
  <si>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</si>
  <si>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</si>
  <si>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</si>
  <si>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</si>
  <si>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</si>
  <si>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</si>
  <si>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</si>
  <si>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</si>
  <si>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</si>
  <si>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</si>
  <si>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</si>
  <si>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</si>
  <si>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</si>
  <si>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</si>
  <si>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</si>
  <si>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</si>
  <si>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</si>
  <si>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</si>
  <si>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</si>
  <si>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</si>
  <si>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</si>
  <si>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</si>
  <si>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</si>
  <si>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</si>
  <si>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</si>
  <si>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</si>
  <si>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</si>
  <si>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</si>
  <si>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</si>
  <si>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</si>
  <si>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</si>
  <si>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</si>
  <si>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</si>
  <si>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</si>
  <si>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</si>
  <si>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</si>
  <si>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</si>
  <si>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</si>
  <si>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</si>
  <si>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</si>
  <si>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</si>
  <si>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</si>
  <si>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</si>
  <si>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</si>
  <si>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</si>
  <si>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</si>
  <si>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</si>
  <si>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</si>
  <si>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</si>
  <si>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</si>
  <si>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</si>
  <si>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</si>
  <si>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</si>
  <si>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</si>
  <si>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</si>
  <si>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</si>
  <si>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</si>
  <si>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</si>
  <si>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</si>
  <si>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</si>
  <si>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</si>
  <si>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</si>
  <si>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</si>
  <si>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</si>
  <si>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</si>
  <si>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</si>
  <si>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</si>
  <si>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</si>
  <si>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</si>
  <si>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</si>
  <si>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</si>
  <si>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</si>
  <si>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</si>
  <si>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</si>
  <si>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</si>
  <si>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</si>
  <si>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</si>
  <si>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</si>
  <si>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</si>
  <si>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</si>
  <si>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</si>
  <si>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</si>
  <si>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</si>
  <si>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</si>
  <si>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</si>
  <si>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</si>
  <si>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</si>
  <si>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</si>
  <si>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</si>
  <si>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</si>
  <si>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</si>
  <si>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</si>
  <si>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</si>
  <si>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</si>
  <si>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</si>
  <si>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</si>
  <si>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</si>
  <si>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</si>
  <si>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</si>
  <si>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</si>
  <si>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</si>
  <si>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</si>
  <si>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</si>
  <si>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</si>
  <si>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</si>
  <si>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</si>
  <si>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</si>
  <si>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</si>
  <si>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</si>
  <si>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</si>
  <si>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</si>
  <si>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</si>
  <si>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</si>
  <si>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</si>
  <si>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</si>
  <si>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</si>
  <si>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</si>
  <si>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</si>
  <si>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</si>
  <si>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</si>
  <si>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</si>
  <si>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</si>
  <si>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</si>
  <si>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</si>
  <si>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</si>
  <si>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</si>
  <si>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</si>
  <si>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</si>
  <si>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</si>
  <si>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</si>
  <si>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</si>
  <si>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</si>
  <si>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</si>
  <si>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</si>
  <si>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</si>
  <si>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</si>
  <si>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</si>
  <si>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</si>
  <si>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</si>
  <si>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</si>
  <si>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</si>
  <si>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</si>
  <si>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</si>
  <si>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</si>
  <si>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</si>
  <si>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</si>
  <si>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</si>
  <si>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</si>
  <si>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</si>
  <si>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</si>
  <si>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</si>
  <si>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</si>
  <si>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</si>
  <si>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</si>
  <si>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</si>
  <si>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</si>
  <si>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</si>
  <si>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</si>
  <si>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</si>
  <si>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</si>
  <si>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</si>
  <si>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</si>
  <si>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</si>
  <si>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</si>
  <si>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</si>
  <si>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</si>
  <si>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</si>
  <si>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</si>
  <si>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</si>
  <si>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</si>
  <si>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</si>
  <si>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</si>
  <si>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</si>
  <si>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</si>
  <si>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</si>
  <si>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</si>
  <si>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</si>
  <si>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</si>
  <si>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</si>
  <si>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</si>
  <si>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</si>
  <si>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</si>
  <si>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</si>
  <si>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</si>
  <si>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</si>
  <si>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</si>
  <si>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</si>
  <si>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</si>
  <si>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</si>
  <si>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</si>
  <si>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</si>
  <si>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</si>
  <si>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</si>
  <si>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</si>
  <si>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</si>
  <si>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</si>
  <si>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</si>
  <si>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</si>
  <si>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</si>
  <si>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</si>
  <si>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</si>
  <si>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</si>
  <si>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</si>
  <si>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</si>
  <si>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</si>
  <si>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</si>
  <si>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</si>
  <si>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</si>
  <si>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</si>
  <si>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</si>
  <si>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</si>
  <si>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</si>
  <si>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</si>
  <si>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</si>
  <si>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</si>
  <si>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</si>
  <si>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</si>
  <si>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</si>
  <si>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</si>
  <si>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</si>
  <si>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</si>
  <si>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</si>
  <si>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</si>
  <si>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</si>
  <si>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</si>
  <si>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</si>
  <si>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</si>
  <si>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</si>
  <si>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</si>
  <si>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</si>
  <si>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</si>
  <si>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</si>
  <si>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</si>
  <si>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</si>
  <si>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</si>
  <si>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</si>
  <si>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</si>
  <si>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</si>
  <si>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</si>
  <si>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</si>
  <si>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</si>
  <si>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</si>
  <si>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</si>
  <si>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</si>
  <si>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</si>
  <si>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</si>
  <si>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</si>
  <si>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</si>
  <si>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</si>
  <si>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</si>
  <si>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</si>
  <si>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</si>
  <si>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</si>
  <si>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</si>
  <si>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</si>
  <si>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</si>
  <si>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</si>
  <si>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</si>
  <si>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</si>
  <si>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</si>
  <si>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</si>
  <si>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</si>
  <si>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</si>
  <si>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</si>
  <si>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</si>
  <si>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</si>
  <si>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</si>
  <si>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</si>
  <si>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</si>
  <si>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</si>
  <si>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</si>
  <si>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</si>
  <si>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</si>
  <si>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</si>
  <si>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</si>
  <si>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</si>
  <si>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</si>
  <si>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</si>
  <si>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</si>
  <si>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</si>
  <si>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</si>
  <si>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</si>
  <si>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</si>
  <si>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</si>
  <si>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</si>
  <si>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</si>
  <si>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</si>
  <si>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</si>
  <si>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</si>
  <si>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</si>
  <si>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</si>
  <si>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</si>
  <si>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</si>
  <si>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</si>
  <si>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</si>
  <si>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</si>
  <si>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</si>
  <si>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</si>
  <si>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</si>
  <si>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</si>
  <si>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</si>
  <si>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</si>
  <si>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</si>
  <si>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</si>
  <si>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</si>
  <si>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</si>
  <si>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</si>
  <si>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</si>
  <si>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</si>
  <si>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</si>
  <si>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</si>
  <si>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</si>
  <si>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</si>
  <si>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</si>
  <si>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</si>
  <si>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</si>
  <si>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</si>
  <si>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</si>
  <si>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</si>
  <si>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</si>
  <si>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</si>
  <si>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</si>
  <si>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</si>
  <si>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</si>
  <si>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</si>
  <si>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</si>
  <si>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</si>
  <si>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</si>
  <si>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</si>
  <si>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</si>
  <si>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</si>
  <si>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</si>
  <si>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</si>
  <si>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</si>
  <si>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</si>
  <si>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</si>
  <si>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</si>
  <si>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</si>
  <si>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</si>
  <si>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</si>
  <si>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</si>
  <si>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</si>
  <si>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</si>
  <si>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</si>
  <si>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</si>
  <si>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</si>
  <si>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</si>
  <si>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</si>
  <si>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</si>
  <si>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</si>
  <si>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</si>
  <si>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</si>
  <si>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</si>
  <si>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</si>
  <si>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</si>
  <si>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</si>
  <si>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</si>
  <si>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</si>
  <si>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</si>
  <si>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</si>
  <si>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</si>
  <si>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</si>
  <si>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</si>
  <si>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</si>
  <si>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</si>
  <si>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</si>
  <si>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</si>
  <si>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</si>
  <si>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</si>
  <si>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</si>
  <si>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</si>
  <si>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</si>
  <si>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</si>
  <si>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</si>
  <si>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</si>
  <si>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</si>
  <si>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</si>
  <si>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</si>
  <si>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</si>
  <si>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</si>
  <si>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</si>
  <si>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</si>
  <si>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</si>
  <si>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</si>
  <si>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</si>
  <si>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</si>
  <si>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</si>
  <si>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</si>
  <si>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</si>
  <si>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</si>
  <si>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</si>
  <si>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</si>
  <si>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</si>
  <si>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</si>
  <si>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</si>
  <si>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</si>
  <si>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</si>
  <si>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</si>
  <si>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</si>
  <si>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</si>
  <si>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</si>
  <si>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</si>
  <si>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</si>
  <si>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</si>
  <si>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</si>
  <si>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</si>
  <si>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</si>
  <si>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</si>
  <si>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</si>
  <si>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</si>
  <si>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</si>
  <si>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</si>
  <si>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</si>
  <si>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</si>
  <si>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</si>
  <si>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</si>
  <si>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</si>
  <si>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</si>
  <si>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</si>
  <si>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</si>
  <si>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</si>
  <si>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</si>
  <si>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</si>
  <si>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</si>
  <si>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</si>
  <si>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</si>
  <si>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</si>
  <si>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</si>
  <si>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</si>
  <si>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</si>
  <si>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</si>
  <si>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</si>
  <si>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</si>
  <si>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</si>
  <si>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</si>
  <si>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</si>
  <si>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</si>
  <si>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</si>
  <si>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</si>
  <si>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</si>
  <si>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</si>
  <si>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</si>
  <si>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</si>
  <si>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</si>
  <si>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</si>
  <si>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</si>
  <si>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</si>
  <si>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</si>
  <si>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</si>
  <si>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</si>
  <si>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</si>
  <si>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</si>
  <si>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</si>
  <si>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</si>
  <si>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</si>
  <si>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</si>
  <si>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</si>
  <si>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</si>
  <si>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</si>
  <si>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</si>
  <si>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</si>
  <si>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</si>
  <si>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</si>
  <si>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</si>
  <si>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</si>
  <si>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</si>
  <si>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</si>
  <si>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</si>
  <si>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</si>
  <si>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</si>
  <si>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</si>
  <si>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</si>
  <si>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</si>
  <si>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</si>
  <si>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</si>
  <si>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</si>
  <si>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</si>
  <si>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</si>
  <si>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</si>
  <si>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</si>
  <si>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</si>
  <si>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</si>
  <si>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</si>
  <si>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</si>
  <si>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</si>
  <si>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</si>
  <si>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</si>
  <si>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</si>
  <si>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</si>
  <si>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</si>
  <si>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</si>
  <si>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</si>
  <si>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</si>
  <si>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</si>
  <si>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</si>
  <si>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</si>
  <si>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</si>
  <si>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</si>
  <si>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</si>
  <si>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</si>
  <si>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</si>
  <si>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</si>
  <si>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</si>
  <si>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</si>
  <si>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</si>
  <si>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</si>
  <si>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</si>
  <si>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</si>
  <si>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</si>
  <si>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</si>
  <si>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</si>
  <si>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</si>
  <si>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</si>
  <si>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</si>
  <si>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</si>
  <si>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</si>
  <si>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</si>
  <si>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</si>
  <si>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</si>
  <si>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</si>
  <si>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</si>
  <si>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</si>
  <si>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</si>
  <si>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</si>
  <si>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</si>
  <si>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</si>
  <si>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</si>
  <si>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</si>
  <si>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</si>
  <si>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</si>
  <si>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</si>
  <si>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</si>
  <si>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</si>
  <si>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</si>
  <si>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</si>
  <si>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</si>
  <si>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</si>
  <si>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</si>
  <si>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</si>
  <si>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</si>
  <si>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</si>
  <si>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</si>
  <si>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</si>
  <si>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</si>
  <si>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</si>
  <si>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</si>
  <si>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</si>
  <si>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</si>
  <si>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</si>
  <si>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</si>
  <si>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</si>
  <si>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</si>
  <si>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</si>
  <si>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</si>
  <si>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</si>
  <si>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</si>
  <si>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</si>
  <si>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</si>
  <si>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</si>
  <si>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</si>
  <si>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</si>
  <si>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</si>
  <si>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</si>
  <si>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</si>
  <si>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</si>
  <si>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</si>
  <si>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</si>
  <si>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</si>
  <si>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</si>
  <si>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</si>
  <si>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</si>
  <si>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</si>
  <si>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</si>
  <si>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</si>
  <si>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</si>
  <si>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</si>
  <si>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</si>
  <si>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</si>
  <si>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</si>
  <si>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</si>
  <si>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</si>
  <si>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</si>
  <si>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</si>
  <si>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</si>
  <si>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</si>
  <si>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</si>
  <si>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</si>
  <si>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</si>
  <si>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</si>
  <si>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</si>
  <si>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</si>
  <si>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</si>
  <si>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</si>
  <si>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</si>
  <si>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</si>
  <si>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</si>
  <si>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</si>
  <si>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</si>
  <si>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</si>
  <si>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</si>
  <si>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</si>
  <si>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</si>
  <si>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</si>
  <si>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</si>
  <si>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</si>
  <si>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</si>
  <si>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</si>
  <si>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</si>
  <si>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</si>
  <si>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</si>
  <si>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</si>
  <si>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</si>
  <si>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</si>
  <si>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</si>
  <si>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</si>
  <si>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</si>
  <si>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</si>
  <si>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</si>
  <si>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</si>
  <si>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</si>
  <si>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</si>
  <si>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</si>
  <si>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</si>
  <si>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</si>
  <si>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</si>
  <si>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</si>
  <si>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</si>
  <si>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</si>
  <si>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</si>
  <si>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</si>
  <si>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</si>
  <si>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</si>
  <si>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</si>
  <si>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</si>
  <si>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</si>
  <si>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</si>
  <si>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</si>
  <si>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</si>
  <si>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</si>
  <si>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</si>
  <si>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</si>
  <si>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</si>
  <si>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</si>
  <si>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</si>
  <si>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</si>
  <si>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</si>
  <si>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</si>
  <si>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</si>
  <si>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</si>
  <si>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</si>
  <si>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</si>
  <si>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</si>
  <si>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</si>
  <si>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</si>
  <si>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</si>
  <si>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</si>
  <si>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</si>
  <si>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</si>
  <si>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</si>
  <si>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</si>
  <si>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</si>
  <si>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</si>
  <si>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</si>
  <si>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</si>
  <si>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</si>
  <si>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</si>
  <si>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</si>
  <si>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</si>
  <si>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</si>
  <si>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</si>
  <si>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</si>
  <si>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</si>
  <si>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</si>
  <si>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</si>
  <si>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</si>
  <si>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</si>
  <si>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</si>
  <si>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</si>
  <si>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</si>
  <si>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</si>
  <si>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</si>
  <si>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</si>
  <si>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</si>
  <si>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</si>
  <si>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</si>
  <si>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</si>
  <si>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</si>
  <si>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</si>
  <si>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</si>
  <si>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</si>
  <si>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</si>
  <si>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</si>
  <si>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</si>
  <si>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</si>
  <si>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</si>
  <si>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</si>
  <si>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</si>
  <si>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</si>
  <si>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</si>
  <si>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</si>
  <si>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</si>
  <si>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</si>
  <si>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</si>
  <si>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</si>
  <si>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</si>
  <si>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</si>
  <si>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</si>
  <si>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</si>
  <si>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</si>
  <si>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</si>
  <si>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</si>
  <si>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</si>
  <si>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</si>
  <si>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</si>
  <si>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</si>
  <si>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</si>
  <si>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</si>
  <si>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</si>
  <si>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</si>
  <si>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</si>
  <si>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</si>
  <si>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</si>
  <si>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</si>
  <si>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</si>
  <si>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</si>
  <si>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</si>
  <si>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</si>
  <si>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</si>
  <si>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</si>
  <si>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</si>
  <si>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</si>
  <si>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</si>
  <si>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</si>
  <si>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</si>
  <si>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</si>
  <si>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</si>
  <si>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</si>
  <si>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</si>
  <si>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</si>
  <si>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</si>
  <si>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</si>
  <si>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</si>
  <si>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</si>
  <si>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</si>
  <si>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</si>
  <si>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</si>
  <si>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</si>
  <si>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</si>
  <si>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</si>
  <si>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</si>
  <si>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</si>
  <si>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</si>
  <si>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</si>
  <si>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</si>
  <si>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</si>
  <si>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</si>
  <si>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</si>
  <si>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</si>
  <si>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</si>
  <si>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</si>
  <si>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</si>
  <si>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</si>
  <si>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</si>
  <si>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</si>
  <si>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</si>
  <si>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</si>
  <si>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</si>
  <si>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</si>
  <si>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</si>
  <si>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</si>
  <si>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</si>
  <si>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</si>
  <si>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</si>
  <si>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</si>
  <si>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</si>
  <si>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</si>
  <si>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</si>
  <si>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</si>
  <si>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</si>
  <si>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</si>
  <si>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</si>
  <si>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</si>
  <si>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</si>
  <si>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</si>
  <si>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</si>
  <si>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</si>
  <si>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</si>
  <si>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</si>
  <si>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</si>
  <si>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</si>
  <si>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</si>
  <si>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</si>
  <si>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</si>
  <si>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</si>
  <si>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</si>
  <si>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</si>
  <si>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</si>
  <si>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</si>
  <si>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</si>
  <si>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</si>
  <si>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</si>
  <si>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</si>
  <si>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</si>
  <si>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</si>
  <si>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</si>
  <si>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</si>
  <si>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</si>
  <si>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</si>
  <si>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</si>
  <si>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</si>
  <si>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</si>
  <si>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</si>
  <si>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</si>
  <si>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</si>
  <si>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</si>
  <si>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</si>
  <si>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</si>
  <si>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</si>
  <si>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</si>
  <si>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</si>
  <si>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</si>
  <si>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</si>
  <si>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</si>
  <si>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</si>
  <si>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</si>
  <si>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</si>
  <si>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</si>
  <si>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</si>
  <si>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</si>
  <si>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</si>
  <si>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</si>
  <si>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</si>
  <si>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</si>
  <si>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</si>
  <si>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</si>
  <si>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</si>
  <si>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</si>
  <si>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</si>
  <si>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</si>
  <si>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</si>
  <si>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</si>
  <si>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</si>
  <si>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</si>
  <si>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</si>
  <si>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</si>
  <si>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</si>
  <si>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</si>
  <si>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</si>
  <si>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</si>
  <si>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</si>
  <si>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</si>
  <si>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</si>
  <si>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</si>
  <si>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</si>
  <si>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</si>
  <si>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</si>
  <si>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</si>
  <si>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</si>
  <si>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</si>
  <si>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</si>
  <si>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</si>
  <si>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</si>
  <si>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</si>
  <si>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</si>
  <si>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</si>
  <si>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</si>
  <si>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</si>
  <si>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</si>
  <si>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</si>
  <si>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</si>
  <si>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</si>
  <si>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</si>
  <si>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</si>
  <si>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</si>
  <si>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</si>
  <si>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</si>
  <si>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</si>
  <si>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</si>
  <si>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</si>
  <si>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</si>
  <si>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</si>
  <si>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</si>
  <si>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</si>
  <si>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</si>
  <si>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</si>
  <si>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</si>
  <si>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</si>
  <si>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</si>
  <si>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</si>
  <si>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</si>
  <si>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</si>
  <si>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</si>
  <si>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</si>
  <si>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</si>
  <si>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</si>
  <si>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</si>
  <si>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</si>
  <si>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</si>
  <si>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</si>
  <si>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</si>
  <si>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</si>
  <si>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</si>
  <si>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</si>
  <si>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</si>
  <si>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</si>
  <si>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</si>
  <si>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</si>
  <si>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</si>
  <si>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</si>
  <si>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</si>
  <si>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</si>
  <si>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</si>
  <si>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</si>
  <si>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</si>
  <si>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</si>
  <si>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</si>
  <si>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</si>
  <si>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</si>
  <si>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</si>
  <si>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</si>
  <si>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</si>
  <si>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</si>
  <si>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</si>
  <si>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</si>
  <si>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</si>
  <si>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</si>
  <si>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</si>
  <si>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</si>
  <si>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</si>
  <si>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</si>
  <si>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</si>
  <si>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</si>
  <si>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</si>
  <si>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</si>
  <si>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</si>
  <si>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</si>
  <si>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</si>
  <si>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</si>
  <si>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</si>
  <si>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</si>
  <si>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</si>
  <si>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</si>
  <si>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</si>
  <si>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</si>
  <si>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</si>
  <si>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</si>
  <si>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</si>
  <si>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</si>
  <si>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</si>
  <si>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</si>
  <si>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</si>
  <si>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</si>
  <si>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</si>
  <si>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</si>
  <si>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</si>
  <si>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</si>
  <si>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</si>
  <si>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</si>
  <si>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</si>
  <si>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</si>
  <si>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</si>
  <si>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</si>
  <si>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</si>
  <si>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</si>
  <si>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</si>
  <si>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</si>
  <si>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</si>
  <si>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</si>
  <si>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</si>
  <si>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</si>
  <si>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</si>
  <si>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</si>
  <si>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</si>
  <si>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</si>
  <si>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</si>
  <si>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</si>
  <si>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</si>
  <si>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</si>
  <si>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</si>
  <si>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</si>
  <si>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</si>
  <si>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</si>
  <si>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</si>
  <si>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</si>
  <si>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</si>
  <si>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</si>
  <si>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</si>
  <si>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</si>
  <si>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</si>
  <si>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</si>
  <si>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</si>
  <si>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</si>
  <si>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</si>
  <si>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</si>
  <si>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</si>
  <si>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</si>
  <si>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</si>
  <si>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</si>
  <si>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</si>
  <si>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</si>
  <si>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</si>
  <si>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</si>
  <si>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</si>
  <si>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</si>
  <si>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</si>
  <si>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</si>
  <si>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</si>
  <si>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</si>
  <si>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</si>
  <si>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</si>
  <si>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</si>
  <si>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</si>
  <si>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</si>
  <si>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</si>
  <si>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</si>
  <si>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</si>
  <si>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</si>
  <si>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</si>
  <si>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</si>
  <si>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</si>
  <si>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</si>
  <si>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</si>
  <si>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</si>
  <si>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</si>
  <si>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</si>
  <si>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</si>
  <si>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</si>
  <si>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</si>
  <si>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</si>
  <si>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</si>
  <si>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</si>
  <si>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</si>
  <si>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</si>
  <si>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</si>
  <si>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</si>
  <si>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</si>
  <si>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</si>
  <si>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</si>
  <si>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</si>
  <si>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</si>
  <si>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</si>
  <si>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</si>
  <si>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</si>
  <si>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</si>
  <si>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</si>
  <si>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</si>
  <si>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</si>
  <si>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</si>
  <si>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</si>
  <si>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</si>
  <si>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</si>
  <si>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</si>
  <si>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</si>
  <si>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</si>
  <si>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</si>
  <si>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</si>
  <si>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</si>
  <si>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</si>
  <si>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</si>
  <si>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</si>
  <si>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</si>
  <si>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</si>
  <si>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</si>
  <si>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</si>
  <si>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</si>
  <si>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</si>
  <si>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</si>
  <si>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</si>
  <si>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</si>
  <si>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</si>
  <si>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</si>
  <si>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</si>
  <si>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</si>
  <si>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</si>
  <si>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</si>
  <si>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</si>
  <si>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</si>
  <si>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</si>
  <si>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</si>
  <si>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</si>
  <si>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</si>
  <si>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</si>
  <si>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</si>
  <si>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</si>
  <si>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</si>
  <si>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</si>
  <si>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</si>
  <si>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</si>
  <si>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</si>
  <si>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</si>
  <si>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</si>
  <si>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</si>
  <si>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</si>
  <si>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</si>
  <si>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</si>
  <si>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</si>
  <si>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</si>
  <si>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</si>
  <si>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</si>
  <si>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</si>
  <si>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</si>
  <si>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</si>
  <si>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</si>
  <si>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</si>
  <si>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</si>
  <si>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</si>
  <si>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</si>
  <si>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</si>
  <si>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</si>
  <si>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</si>
  <si>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</si>
  <si>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</si>
  <si>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</si>
  <si>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</si>
  <si>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</si>
  <si>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</si>
  <si>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</si>
  <si>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</si>
  <si>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</si>
  <si>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</si>
  <si>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</si>
  <si>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</si>
  <si>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</si>
  <si>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</si>
  <si>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</si>
  <si>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</si>
  <si>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</si>
  <si>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</si>
  <si>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</si>
  <si>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</si>
  <si>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</si>
  <si>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</si>
  <si>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</si>
  <si>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</si>
  <si>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</si>
  <si>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</si>
  <si>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</si>
  <si>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</si>
  <si>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</si>
  <si>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</si>
  <si>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</si>
  <si>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</si>
  <si>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</si>
  <si>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</si>
  <si>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</si>
  <si>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</si>
  <si>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</si>
  <si>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</si>
  <si>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</si>
  <si>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</si>
  <si>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</si>
  <si>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</si>
  <si>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</si>
  <si>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</si>
  <si>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</si>
  <si>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</si>
  <si>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</si>
  <si>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</si>
  <si>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</si>
  <si>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</si>
  <si>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</si>
  <si>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</si>
  <si>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</si>
  <si>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</si>
  <si>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</si>
  <si>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</si>
  <si>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</si>
  <si>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</si>
  <si>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</si>
  <si>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</si>
  <si>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</si>
  <si>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</si>
  <si>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</si>
  <si>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</si>
  <si>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</si>
  <si>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</si>
  <si>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</si>
  <si>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</si>
  <si>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</si>
  <si>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</si>
  <si>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</si>
  <si>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</si>
  <si>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</si>
  <si>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</si>
  <si>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</si>
  <si>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</si>
  <si>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</si>
  <si>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</si>
  <si>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</si>
  <si>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</si>
  <si>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</si>
  <si>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</si>
  <si>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</si>
  <si>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</si>
  <si>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</si>
  <si>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</si>
  <si>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</si>
  <si>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</si>
  <si>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</si>
  <si>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</si>
  <si>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</si>
  <si>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</si>
  <si>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</si>
  <si>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</si>
  <si>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</si>
  <si>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</si>
  <si>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</si>
  <si>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</si>
  <si>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</si>
  <si>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</si>
  <si>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</si>
  <si>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</si>
  <si>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</si>
  <si>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</si>
  <si>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</si>
  <si>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</si>
  <si>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</si>
  <si>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</si>
  <si>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</si>
  <si>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</si>
  <si>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</si>
  <si>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</si>
  <si>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</si>
  <si>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</si>
  <si>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</si>
  <si>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</si>
  <si>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</si>
  <si>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</si>
  <si>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</si>
  <si>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</si>
  <si>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</si>
  <si>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</si>
  <si>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</si>
  <si>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</si>
  <si>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</si>
  <si>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</si>
  <si>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</si>
  <si>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</si>
  <si>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</si>
  <si>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</si>
  <si>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</si>
  <si>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</si>
  <si>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</si>
  <si>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</si>
  <si>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</si>
  <si>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</si>
  <si>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</si>
  <si>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</si>
  <si>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</si>
  <si>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</si>
  <si>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</si>
  <si>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</si>
  <si>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</si>
  <si>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</si>
  <si>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</si>
  <si>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</si>
  <si>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</si>
  <si>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</si>
  <si>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</si>
  <si>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</si>
  <si>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</si>
  <si>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</si>
  <si>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</si>
  <si>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</si>
  <si>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</si>
  <si>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</si>
  <si>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</si>
  <si>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</si>
  <si>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</si>
  <si>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</si>
  <si>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</si>
  <si>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</si>
  <si>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</si>
  <si>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</si>
  <si>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</si>
  <si>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</si>
  <si>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</si>
  <si>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</si>
  <si>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</si>
  <si>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</si>
  <si>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</si>
  <si>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</si>
  <si>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</si>
  <si>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</si>
  <si>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</si>
  <si>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</si>
  <si>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</si>
  <si>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</si>
  <si>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</si>
  <si>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</si>
  <si>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</si>
  <si>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</si>
  <si>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</si>
  <si>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</si>
  <si>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</si>
  <si>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</si>
  <si>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</si>
  <si>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</si>
  <si>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</si>
  <si>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</si>
  <si>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</si>
  <si>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</si>
  <si>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</si>
  <si>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</si>
  <si>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</si>
  <si>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</si>
  <si>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</si>
  <si>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</si>
  <si>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</si>
  <si>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</si>
  <si>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</si>
  <si>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</si>
  <si>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</si>
  <si>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</si>
  <si>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</si>
  <si>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</si>
  <si>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</si>
  <si>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</si>
  <si>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</si>
  <si>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</si>
  <si>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</si>
  <si>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</si>
  <si>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</si>
  <si>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</si>
  <si>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</si>
  <si>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</si>
  <si>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</si>
  <si>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</si>
  <si>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</si>
  <si>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</si>
  <si>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</si>
  <si>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</si>
  <si>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</si>
  <si>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</si>
  <si>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</si>
  <si>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</si>
  <si>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</si>
  <si>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</si>
  <si>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</si>
  <si>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</si>
  <si>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</si>
  <si>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</si>
  <si>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</si>
  <si>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</si>
  <si>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</si>
  <si>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</si>
  <si>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</si>
  <si>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</si>
  <si>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</si>
  <si>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</si>
  <si>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</si>
  <si>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</si>
  <si>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</si>
  <si>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</si>
  <si>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</si>
  <si>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</si>
  <si>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</si>
  <si>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</si>
  <si>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</si>
  <si>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</si>
  <si>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</si>
  <si>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</si>
  <si>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</si>
  <si>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</si>
  <si>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</si>
  <si>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</si>
  <si>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</si>
  <si>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</si>
  <si>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</si>
  <si>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</si>
  <si>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</si>
  <si>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</si>
  <si>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</si>
  <si>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</si>
  <si>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</si>
  <si>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</si>
  <si>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</si>
  <si>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</si>
  <si>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</si>
  <si>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</si>
  <si>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</si>
  <si>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</si>
  <si>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</si>
  <si>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</si>
  <si>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</si>
  <si>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</si>
  <si>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</si>
  <si>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</si>
  <si>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</si>
  <si>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</si>
  <si>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</si>
  <si>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</si>
  <si>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</si>
  <si>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</si>
  <si>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</si>
  <si>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</si>
  <si>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</si>
  <si>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</si>
  <si>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</si>
  <si>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</si>
  <si>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</si>
  <si>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</si>
  <si>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</si>
  <si>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</si>
  <si>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</si>
  <si>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</si>
  <si>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</si>
  <si>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</si>
  <si>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</si>
  <si>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</si>
  <si>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</si>
  <si>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</si>
  <si>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</si>
  <si>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</si>
  <si>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</si>
  <si>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</si>
  <si>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</si>
  <si>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</si>
  <si>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</si>
  <si>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</si>
  <si>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</si>
  <si>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</si>
  <si>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</si>
  <si>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</si>
  <si>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</si>
  <si>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</si>
  <si>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</si>
  <si>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</si>
  <si>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</si>
  <si>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</si>
  <si>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</si>
  <si>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</si>
  <si>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</si>
  <si>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</si>
  <si>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</si>
  <si>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</si>
  <si>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</si>
  <si>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</si>
  <si>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</si>
  <si>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</si>
  <si>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</si>
  <si>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</si>
  <si>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</si>
  <si>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</si>
  <si>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</si>
  <si>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</si>
  <si>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</si>
  <si>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</si>
  <si>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</si>
  <si>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</si>
  <si>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</si>
  <si>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</si>
  <si>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</si>
  <si>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</si>
  <si>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</si>
  <si>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</si>
  <si>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</si>
  <si>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</si>
  <si>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</si>
  <si>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</si>
  <si>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</si>
  <si>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</si>
  <si>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</si>
  <si>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</si>
  <si>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</si>
  <si>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</si>
  <si>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</si>
  <si>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</si>
  <si>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</si>
  <si>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</si>
  <si>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</si>
  <si>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</si>
  <si>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</si>
  <si>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</si>
  <si>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</si>
  <si>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</si>
  <si>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</si>
  <si>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</si>
  <si>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</si>
  <si>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</si>
  <si>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</si>
  <si>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</si>
  <si>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</si>
  <si>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</si>
  <si>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</si>
  <si>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</si>
  <si>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</si>
  <si>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</si>
  <si>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</si>
  <si>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</si>
  <si>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</si>
  <si>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</si>
  <si>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</si>
  <si>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</si>
  <si>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</si>
  <si>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</si>
  <si>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</si>
  <si>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</si>
  <si>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</si>
  <si>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</si>
  <si>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</si>
  <si>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</si>
  <si>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</si>
  <si>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</si>
  <si>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</si>
  <si>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</si>
  <si>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</si>
  <si>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</si>
  <si>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</si>
  <si>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</si>
  <si>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</si>
  <si>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</si>
  <si>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</si>
  <si>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</si>
  <si>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</si>
  <si>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</si>
  <si>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</si>
  <si>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</si>
  <si>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</si>
  <si>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</si>
  <si>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</si>
  <si>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</si>
  <si>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</si>
  <si>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</si>
  <si>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</si>
  <si>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</si>
  <si>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</si>
  <si>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</si>
  <si>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</si>
  <si>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</si>
  <si>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</si>
  <si>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</si>
  <si>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</si>
  <si>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</si>
  <si>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</si>
  <si>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</si>
  <si>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</si>
  <si>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</si>
  <si>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</si>
  <si>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</si>
  <si>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</si>
  <si>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</si>
  <si>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</si>
  <si>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</si>
  <si>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</si>
  <si>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</si>
  <si>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</si>
  <si>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</si>
  <si>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</si>
  <si>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</si>
  <si>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</si>
  <si>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</si>
  <si>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</si>
  <si>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</si>
  <si>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</si>
  <si>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</si>
  <si>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</si>
  <si>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</si>
  <si>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</si>
  <si>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</si>
  <si>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</si>
  <si>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</si>
  <si>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</si>
  <si>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</si>
  <si>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</si>
  <si>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</si>
  <si>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</si>
  <si>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</si>
  <si>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</si>
  <si>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</si>
  <si>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</si>
  <si>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</si>
  <si>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</si>
  <si>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</si>
  <si>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</si>
  <si>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</si>
  <si>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</si>
  <si>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</si>
  <si>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</si>
  <si>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</si>
  <si>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</si>
  <si>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</si>
  <si>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</si>
  <si>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</si>
  <si>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</si>
  <si>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</si>
  <si>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</si>
  <si>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</si>
  <si>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</si>
  <si>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</si>
  <si>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</si>
  <si>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</si>
  <si>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</si>
  <si>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</si>
  <si>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</si>
  <si>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</si>
  <si>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</si>
  <si>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</si>
  <si>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</si>
  <si>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</si>
  <si>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</si>
  <si>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</si>
  <si>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</si>
  <si>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</si>
  <si>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</si>
  <si>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</si>
  <si>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</si>
  <si>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</si>
  <si>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</si>
  <si>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</si>
  <si>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</si>
  <si>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</si>
  <si>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</si>
  <si>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</si>
  <si>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</si>
  <si>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</si>
  <si>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</si>
  <si>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</si>
  <si>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</si>
  <si>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</si>
  <si>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</si>
  <si>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</si>
  <si>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</si>
  <si>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</si>
  <si>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</si>
  <si>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</si>
  <si>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</si>
  <si>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</si>
  <si>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</si>
  <si>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</si>
  <si>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</si>
  <si>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</si>
  <si>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</si>
  <si>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</si>
  <si>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</si>
  <si>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</si>
  <si>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</si>
  <si>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</si>
  <si>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</si>
  <si>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</si>
  <si>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</si>
  <si>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</si>
  <si>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</si>
  <si>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</si>
  <si>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</si>
  <si>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</si>
  <si>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</si>
  <si>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</si>
  <si>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</si>
  <si>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</si>
  <si>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</si>
  <si>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</si>
  <si>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</si>
  <si>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</si>
  <si>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</si>
  <si>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</si>
  <si>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</si>
  <si>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</si>
  <si>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</si>
  <si>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</si>
  <si>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</si>
  <si>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</si>
  <si>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</si>
  <si>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</si>
  <si>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</si>
  <si>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</si>
  <si>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</si>
  <si>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</si>
  <si>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</si>
  <si>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</si>
  <si>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</si>
  <si>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</si>
  <si>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</si>
  <si>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</si>
  <si>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</si>
  <si>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</si>
  <si>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</si>
  <si>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</si>
  <si>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</si>
  <si>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</si>
  <si>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</si>
  <si>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</si>
  <si>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</si>
  <si>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</si>
  <si>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</si>
  <si>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</si>
  <si>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</si>
  <si>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</si>
  <si>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</si>
  <si>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</si>
  <si>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</si>
  <si>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</si>
  <si>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</si>
  <si>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</si>
  <si>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</si>
  <si>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</si>
  <si>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</si>
  <si>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</si>
  <si>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</si>
  <si>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</si>
  <si>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</si>
  <si>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</si>
  <si>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</si>
  <si>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</si>
  <si>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</si>
  <si>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</si>
  <si>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</si>
  <si>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</si>
  <si>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</si>
  <si>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</si>
  <si>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</si>
  <si>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</si>
  <si>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</si>
  <si>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</si>
  <si>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</si>
  <si>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</si>
  <si>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</si>
  <si>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</si>
  <si>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</si>
  <si>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</si>
  <si>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</si>
  <si>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</si>
  <si>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</si>
  <si>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</si>
  <si>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</si>
  <si>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</si>
  <si>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</si>
  <si>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</si>
  <si>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</si>
  <si>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</si>
  <si>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</si>
  <si>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</si>
  <si>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</si>
  <si>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</si>
  <si>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</si>
  <si>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</si>
  <si>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</si>
  <si>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</si>
  <si>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</si>
  <si>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</si>
  <si>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</si>
  <si>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</si>
  <si>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</si>
  <si>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</si>
  <si>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</si>
  <si>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</si>
  <si>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</si>
  <si>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</si>
  <si>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</si>
  <si>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</si>
  <si>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</si>
  <si>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</si>
  <si>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</si>
  <si>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</si>
  <si>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</si>
  <si>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</si>
  <si>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</si>
  <si>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</si>
  <si>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</si>
  <si>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</si>
  <si>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</si>
  <si>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</si>
  <si>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</si>
  <si>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</si>
  <si>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</si>
  <si>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</si>
  <si>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</si>
  <si>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</si>
  <si>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</si>
  <si>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</si>
  <si>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</si>
  <si>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</si>
  <si>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</si>
  <si>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</si>
  <si>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</si>
  <si>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</si>
  <si>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</si>
  <si>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</si>
  <si>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</si>
  <si>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</si>
  <si>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</si>
  <si>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</si>
  <si>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</si>
  <si>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</si>
  <si>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</si>
  <si>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</si>
  <si>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</si>
  <si>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</si>
  <si>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</si>
  <si>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</si>
  <si>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</si>
  <si>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</si>
  <si>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</si>
  <si>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</si>
  <si>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</si>
  <si>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</si>
  <si>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</si>
  <si>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</si>
  <si>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</si>
  <si>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</si>
  <si>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</si>
  <si>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</si>
  <si>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</si>
  <si>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</si>
  <si>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</si>
  <si>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</si>
  <si>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</si>
  <si>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</si>
  <si>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</si>
  <si>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</si>
  <si>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</si>
  <si>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</si>
  <si>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</si>
  <si>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</si>
  <si>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</si>
  <si>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</si>
  <si>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</si>
  <si>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</si>
  <si>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</si>
  <si>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</si>
  <si>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</si>
  <si>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</si>
  <si>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</si>
  <si>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</si>
  <si>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</si>
  <si>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</si>
  <si>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</si>
  <si>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</si>
  <si>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</si>
  <si>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</si>
  <si>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</si>
  <si>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</si>
  <si>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</si>
  <si>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</si>
  <si>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</si>
  <si>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</si>
  <si>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</si>
  <si>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</si>
  <si>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</si>
  <si>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</si>
  <si>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</si>
  <si>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</si>
  <si>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</si>
  <si>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</si>
  <si>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</si>
  <si>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</si>
  <si>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</si>
  <si>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</si>
  <si>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</si>
  <si>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</si>
  <si>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</si>
  <si>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</si>
  <si>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</si>
  <si>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</si>
  <si>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</si>
  <si>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</si>
  <si>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</si>
  <si>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</si>
  <si>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</si>
  <si>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</si>
  <si>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</si>
  <si>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</si>
  <si>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</si>
  <si>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</si>
  <si>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</si>
  <si>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</si>
  <si>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</si>
  <si>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</si>
  <si>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</si>
  <si>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</si>
  <si>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</si>
  <si>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</si>
  <si>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</si>
  <si>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</si>
  <si>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</si>
  <si>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</si>
  <si>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</si>
  <si>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</si>
  <si>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</si>
  <si>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</si>
  <si>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</si>
  <si>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</si>
  <si>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</si>
  <si>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</si>
  <si>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</si>
  <si>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</si>
  <si>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</si>
  <si>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</si>
  <si>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</si>
  <si>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</si>
  <si>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</si>
  <si>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</si>
  <si>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</si>
  <si>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</si>
  <si>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</si>
  <si>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</si>
  <si>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</si>
  <si>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</si>
  <si>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</si>
  <si>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</si>
  <si>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</si>
  <si>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</si>
  <si>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</si>
  <si>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</si>
  <si>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</si>
  <si>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</si>
  <si>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</si>
  <si>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</si>
  <si>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</si>
  <si>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</si>
  <si>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</si>
  <si>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</si>
  <si>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</si>
  <si>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</si>
  <si>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</si>
  <si>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</si>
  <si>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</si>
  <si>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</si>
  <si>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</si>
  <si>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</si>
  <si>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</si>
  <si>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</si>
  <si>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</si>
  <si>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</si>
  <si>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</si>
  <si>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</si>
  <si>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</si>
  <si>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</si>
  <si>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</si>
  <si>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</si>
  <si>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</si>
  <si>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</si>
  <si>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</si>
  <si>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</si>
  <si>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</si>
  <si>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</si>
  <si>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</si>
  <si>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</si>
  <si>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</si>
  <si>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</si>
  <si>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</si>
  <si>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</si>
  <si>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</si>
  <si>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</si>
  <si>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</si>
  <si>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</si>
  <si>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</si>
  <si>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</si>
  <si>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</si>
  <si>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</si>
  <si>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</si>
  <si>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</si>
  <si>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</si>
  <si>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</si>
  <si>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</si>
  <si>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</si>
  <si>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</si>
  <si>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</si>
  <si>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</si>
  <si>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</si>
  <si>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</si>
  <si>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</si>
  <si>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</si>
  <si>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</si>
  <si>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</si>
  <si>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</si>
  <si>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</si>
  <si>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</si>
  <si>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</si>
  <si>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</si>
  <si>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</si>
  <si>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</si>
  <si>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</si>
  <si>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</si>
  <si>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</si>
  <si>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</si>
  <si>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</si>
  <si>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</si>
  <si>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</si>
  <si>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</si>
  <si>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</si>
  <si>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</si>
  <si>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</si>
  <si>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</si>
  <si>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</si>
  <si>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</si>
  <si>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</si>
  <si>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</si>
  <si>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</si>
  <si>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</si>
  <si>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</si>
  <si>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</si>
  <si>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</si>
  <si>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</si>
  <si>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</si>
  <si>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</si>
  <si>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</si>
  <si>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</si>
  <si>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</si>
  <si>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</si>
  <si>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</si>
  <si>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</si>
  <si>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</si>
  <si>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</si>
  <si>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</si>
  <si>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</si>
  <si>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</si>
  <si>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</si>
  <si>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</si>
  <si>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</si>
  <si>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</si>
  <si>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</si>
  <si>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</si>
  <si>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</si>
  <si>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</si>
  <si>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</si>
  <si>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</si>
  <si>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</si>
  <si>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</si>
  <si>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</si>
  <si>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</si>
  <si>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</si>
  <si>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</si>
  <si>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</si>
  <si>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</si>
  <si>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</si>
  <si>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</si>
  <si>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</si>
  <si>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</si>
  <si>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</si>
  <si>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</si>
  <si>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</si>
  <si>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</si>
  <si>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</si>
  <si>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</si>
  <si>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</si>
  <si>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</si>
  <si>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</si>
  <si>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</si>
  <si>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</si>
  <si>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</si>
  <si>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</si>
  <si>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</si>
  <si>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</si>
  <si>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</si>
  <si>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</si>
  <si>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</si>
  <si>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</si>
  <si>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</si>
  <si>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</si>
  <si>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</si>
  <si>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</si>
  <si>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</si>
  <si>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</si>
  <si>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</si>
  <si>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</si>
  <si>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</si>
  <si>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</si>
  <si>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</si>
  <si>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</si>
  <si>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</si>
  <si>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</si>
  <si>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</si>
  <si>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</si>
  <si>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</si>
  <si>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</si>
  <si>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</si>
  <si>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</si>
  <si>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</si>
  <si>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</si>
  <si>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</si>
  <si>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</si>
  <si>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</si>
  <si>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</si>
  <si>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</si>
  <si>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</si>
  <si>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</si>
  <si>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</si>
  <si>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</si>
  <si>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</si>
  <si>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</si>
  <si>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</si>
  <si>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</si>
  <si>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</si>
  <si>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</si>
  <si>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</si>
  <si>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</si>
  <si>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</si>
  <si>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</si>
  <si>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</si>
  <si>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</si>
  <si>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</si>
  <si>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</si>
  <si>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</si>
  <si>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</si>
  <si>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</si>
  <si>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</si>
  <si>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</si>
  <si>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</si>
  <si>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</si>
  <si>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</si>
  <si>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</si>
  <si>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</si>
  <si>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</si>
  <si>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</si>
  <si>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</si>
  <si>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</si>
  <si>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</si>
  <si>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</si>
  <si>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</si>
  <si>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</si>
  <si>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</si>
  <si>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</si>
  <si>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</si>
  <si>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</si>
  <si>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</si>
  <si>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</si>
  <si>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</si>
  <si>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</si>
  <si>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</si>
  <si>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</si>
  <si>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</si>
  <si>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</si>
  <si>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</si>
  <si>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</si>
  <si>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</si>
  <si>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</si>
  <si>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</si>
  <si>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</si>
  <si>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</si>
  <si>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</si>
  <si>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</si>
  <si>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</si>
  <si>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</si>
  <si>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</si>
  <si>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</si>
  <si>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</si>
  <si>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</si>
  <si>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</si>
  <si>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</si>
  <si>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</si>
  <si>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</si>
  <si>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</si>
  <si>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</si>
  <si>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</si>
  <si>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</si>
  <si>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</si>
  <si>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</si>
  <si>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</si>
  <si>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</si>
  <si>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</si>
  <si>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</si>
  <si>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</si>
  <si>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</si>
  <si>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</si>
  <si>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</si>
  <si>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</si>
  <si>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</si>
  <si>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</si>
  <si>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</si>
  <si>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</si>
  <si>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</si>
  <si>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</si>
  <si>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</si>
  <si>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</si>
  <si>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</si>
  <si>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</si>
  <si>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</si>
  <si>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</si>
  <si>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</si>
  <si>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</si>
  <si>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</si>
  <si>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</si>
  <si>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</si>
  <si>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</si>
  <si>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</si>
  <si>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</si>
  <si>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</si>
  <si>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</si>
  <si>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</si>
  <si>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</si>
  <si>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</si>
  <si>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</si>
  <si>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</si>
  <si>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</si>
  <si>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</si>
  <si>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</si>
  <si>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</si>
  <si>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</si>
  <si>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</si>
  <si>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</si>
  <si>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</si>
  <si>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</si>
  <si>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</si>
  <si>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</si>
  <si>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</si>
  <si>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</si>
  <si>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</si>
  <si>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</si>
  <si>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</si>
  <si>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</si>
  <si>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</si>
  <si>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</si>
  <si>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</si>
  <si>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</si>
  <si>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</si>
  <si>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</si>
  <si>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</si>
  <si>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</si>
  <si>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</si>
  <si>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</si>
  <si>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</si>
  <si>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</si>
  <si>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</si>
  <si>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</si>
  <si>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</si>
  <si>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</si>
  <si>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</si>
  <si>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</si>
  <si>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</si>
  <si>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</si>
  <si>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</si>
  <si>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</si>
  <si>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</si>
  <si>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</si>
  <si>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</si>
  <si>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</si>
  <si>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</si>
  <si>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</si>
  <si>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</si>
  <si>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</si>
  <si>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</si>
  <si>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</si>
  <si>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</si>
  <si>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</si>
  <si>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</si>
  <si>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</si>
  <si>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</si>
  <si>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</si>
  <si>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</si>
  <si>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</si>
  <si>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</si>
  <si>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</si>
  <si>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</si>
  <si>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</si>
  <si>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</si>
  <si>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</si>
  <si>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</si>
  <si>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</si>
  <si>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</si>
  <si>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</si>
  <si>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</si>
  <si>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</si>
  <si>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</si>
  <si>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</si>
  <si>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</si>
  <si>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</si>
  <si>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</si>
  <si>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</si>
  <si>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</si>
  <si>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</si>
  <si>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</si>
  <si>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</si>
  <si>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</si>
  <si>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</si>
  <si>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</si>
  <si>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</si>
  <si>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</si>
  <si>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</si>
  <si>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</si>
  <si>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</si>
  <si>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</si>
  <si>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</si>
  <si>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</si>
  <si>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</si>
  <si>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</si>
  <si>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</si>
  <si>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</si>
  <si>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</si>
  <si>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</si>
  <si>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</si>
  <si>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</si>
  <si>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</si>
  <si>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</si>
  <si>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</si>
  <si>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</si>
  <si>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</si>
  <si>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</si>
  <si>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</si>
  <si>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</si>
  <si>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</si>
  <si>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</si>
  <si>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</si>
  <si>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</si>
  <si>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</si>
  <si>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</si>
  <si>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</si>
  <si>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</si>
  <si>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</si>
  <si>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</si>
  <si>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</si>
  <si>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</si>
  <si>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</si>
  <si>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</si>
  <si>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</si>
  <si>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</si>
  <si>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</si>
  <si>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</si>
  <si>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</si>
  <si>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</si>
  <si>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</si>
  <si>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</si>
  <si>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</si>
  <si>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</si>
  <si>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</si>
  <si>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</si>
  <si>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</si>
  <si>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</si>
  <si>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</si>
  <si>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</si>
  <si>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</si>
  <si>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</si>
  <si>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</si>
  <si>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</si>
  <si>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</si>
  <si>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</si>
  <si>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</si>
  <si>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</si>
  <si>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</si>
  <si>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</si>
  <si>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</si>
  <si>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</si>
  <si>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</si>
  <si>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</si>
  <si>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</si>
  <si>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</si>
  <si>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</si>
  <si>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</si>
  <si>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</si>
  <si>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</si>
  <si>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</si>
  <si>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</si>
  <si>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</si>
  <si>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</si>
  <si>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</si>
  <si>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</si>
  <si>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</si>
  <si>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</si>
  <si>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</si>
  <si>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</si>
  <si>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</si>
  <si>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</si>
  <si>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</si>
  <si>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</si>
  <si>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</si>
  <si>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</si>
  <si>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</si>
  <si>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</si>
  <si>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</si>
  <si>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</si>
  <si>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</si>
  <si>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</si>
  <si>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</si>
  <si>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</si>
  <si>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</si>
  <si>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</si>
  <si>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</si>
  <si>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</si>
  <si>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</si>
  <si>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</si>
  <si>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</si>
  <si>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</si>
  <si>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</si>
  <si>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</si>
  <si>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</si>
  <si>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</si>
  <si>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</si>
  <si>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</si>
  <si>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</si>
  <si>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</si>
  <si>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</si>
  <si>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</si>
  <si>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</si>
  <si>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</si>
  <si>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</si>
  <si>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</si>
  <si>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</si>
  <si>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</si>
  <si>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</si>
  <si>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</si>
  <si>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</si>
  <si>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</si>
  <si>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</si>
  <si>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</si>
  <si>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</si>
  <si>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</si>
  <si>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</si>
  <si>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</si>
  <si>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</si>
  <si>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</si>
  <si>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</si>
  <si>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</si>
  <si>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</si>
  <si>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</si>
  <si>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</si>
  <si>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</si>
  <si>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</si>
  <si>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</si>
  <si>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</si>
  <si>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</si>
  <si>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</si>
  <si>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</si>
  <si>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</si>
  <si>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</si>
  <si>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</si>
  <si>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</si>
  <si>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</si>
  <si>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</si>
  <si>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</si>
  <si>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</si>
  <si>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</si>
  <si>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</si>
  <si>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</si>
  <si>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</si>
  <si>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</si>
  <si>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</si>
  <si>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</si>
  <si>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</si>
  <si>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</si>
  <si>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</si>
  <si>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</si>
  <si>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</si>
  <si>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</si>
  <si>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</si>
  <si>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</si>
  <si>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</si>
  <si>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</si>
  <si>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</si>
  <si>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</si>
  <si>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</si>
  <si>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</si>
  <si>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</si>
  <si>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</si>
  <si>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</si>
  <si>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</si>
  <si>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</si>
  <si>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</si>
  <si>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</si>
  <si>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</si>
  <si>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</si>
  <si>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</si>
  <si>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</si>
  <si>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</si>
  <si>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</si>
  <si>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</si>
  <si>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</si>
  <si>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</si>
  <si>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</si>
  <si>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</si>
  <si>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</si>
  <si>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</si>
  <si>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</si>
  <si>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</si>
  <si>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</si>
  <si>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</si>
  <si>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</si>
  <si>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</si>
  <si>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</si>
  <si>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</si>
  <si>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</si>
  <si>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</si>
  <si>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</si>
  <si>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</si>
  <si>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</si>
  <si>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</si>
  <si>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</si>
  <si>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</si>
  <si>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</si>
  <si>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</si>
  <si>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</si>
  <si>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</si>
  <si>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</si>
  <si>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</si>
  <si>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</si>
  <si>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</si>
  <si>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</si>
  <si>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</si>
  <si>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</si>
  <si>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</si>
  <si>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</si>
  <si>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</si>
  <si>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</si>
  <si>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</si>
  <si>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</si>
  <si>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</si>
  <si>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</si>
  <si>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</si>
  <si>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</si>
  <si>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</si>
  <si>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</si>
  <si>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</si>
  <si>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</si>
  <si>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</si>
  <si>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</si>
  <si>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</si>
  <si>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</si>
  <si>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</si>
  <si>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</si>
  <si>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</si>
  <si>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</si>
  <si>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</si>
  <si>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</si>
  <si>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</si>
  <si>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</si>
  <si>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</si>
  <si>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</si>
  <si>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</si>
  <si>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</si>
  <si>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</si>
  <si>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</si>
  <si>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</si>
  <si>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</si>
  <si>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</si>
  <si>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</si>
  <si>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</si>
  <si>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</si>
  <si>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</si>
  <si>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</si>
  <si>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</si>
  <si>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</si>
  <si>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</si>
  <si>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</si>
  <si>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</si>
  <si>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</si>
  <si>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</si>
  <si>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</si>
  <si>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</si>
  <si>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</si>
  <si>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</si>
  <si>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</si>
  <si>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</si>
  <si>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</si>
  <si>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</si>
  <si>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</si>
  <si>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</si>
  <si>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</si>
  <si>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</si>
  <si>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</si>
  <si>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</si>
  <si>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</si>
  <si>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</si>
  <si>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</si>
  <si>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</si>
  <si>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</si>
  <si>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</si>
  <si>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</si>
  <si>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</si>
  <si>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</si>
  <si>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</si>
  <si>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</si>
  <si>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</si>
  <si>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</si>
  <si>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</si>
  <si>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</si>
  <si>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</si>
  <si>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</si>
  <si>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</si>
  <si>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</si>
  <si>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</si>
  <si>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</si>
  <si>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</si>
  <si>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</si>
  <si>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</si>
  <si>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</si>
  <si>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</si>
  <si>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</si>
  <si>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</si>
  <si>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</si>
  <si>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</si>
  <si>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</si>
  <si>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</si>
  <si>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</si>
  <si>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</si>
  <si>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</si>
  <si>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</si>
  <si>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</si>
  <si>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</si>
  <si>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</si>
  <si>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</si>
  <si>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</si>
  <si>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</si>
  <si>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</si>
  <si>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</si>
  <si>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</si>
  <si>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</si>
  <si>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</si>
  <si>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</si>
  <si>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</si>
  <si>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</si>
  <si>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</si>
  <si>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</si>
  <si>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</si>
  <si>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</si>
  <si>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</si>
  <si>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</si>
  <si>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</si>
  <si>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</si>
  <si>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</si>
  <si>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</si>
  <si>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</si>
  <si>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</si>
  <si>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</si>
  <si>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</si>
  <si>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</si>
  <si>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</si>
  <si>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</si>
  <si>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</si>
  <si>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</si>
  <si>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</si>
  <si>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</si>
  <si>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</si>
  <si>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</si>
  <si>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</si>
  <si>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</si>
  <si>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</si>
  <si>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</si>
  <si>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</si>
  <si>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</si>
  <si>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</si>
  <si>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</si>
  <si>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</si>
  <si>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</si>
  <si>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</si>
  <si>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</si>
  <si>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</si>
  <si>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</si>
  <si>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</si>
  <si>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</si>
  <si>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</si>
  <si>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</si>
  <si>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</si>
  <si>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</si>
  <si>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</si>
  <si>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</si>
  <si>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</si>
  <si>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</si>
  <si>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</si>
  <si>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</si>
  <si>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</si>
  <si>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</si>
  <si>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</si>
  <si>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</si>
  <si>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</si>
  <si>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</si>
  <si>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</si>
  <si>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</si>
  <si>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</si>
  <si>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</si>
  <si>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</si>
  <si>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</si>
  <si>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</si>
  <si>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</si>
  <si>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</si>
  <si>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</si>
  <si>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</si>
  <si>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</si>
  <si>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</si>
  <si>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</si>
  <si>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</si>
  <si>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</si>
  <si>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</si>
  <si>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</si>
  <si>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</si>
  <si>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</si>
  <si>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</si>
  <si>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</si>
  <si>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</si>
  <si>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</si>
  <si>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</si>
  <si>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</si>
  <si>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</si>
  <si>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</si>
  <si>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</si>
  <si>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</si>
  <si>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</si>
  <si>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</si>
  <si>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</si>
  <si>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</si>
  <si>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</si>
  <si>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</si>
  <si>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</si>
  <si>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</si>
  <si>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</si>
  <si>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</si>
  <si>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</si>
  <si>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</si>
  <si>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</si>
  <si>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</si>
  <si>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</si>
  <si>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</si>
  <si>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</si>
  <si>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</si>
  <si>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</si>
  <si>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</si>
  <si>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</si>
  <si>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</si>
  <si>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</si>
  <si>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</si>
  <si>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</si>
  <si>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</si>
  <si>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</si>
  <si>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</si>
  <si>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</si>
  <si>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</si>
  <si>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</si>
  <si>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</si>
  <si>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</si>
  <si>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</si>
  <si>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</si>
  <si>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</si>
  <si>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</si>
  <si>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</si>
  <si>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</si>
  <si>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</si>
  <si>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</si>
  <si>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</si>
  <si>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</si>
  <si>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</si>
  <si>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</si>
  <si>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</si>
  <si>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</si>
  <si>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</si>
  <si>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</si>
  <si>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</si>
  <si>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</si>
  <si>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</si>
  <si>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</si>
  <si>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</si>
  <si>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</si>
  <si>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</si>
  <si>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</si>
  <si>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</si>
  <si>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</si>
  <si>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</si>
  <si>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</si>
  <si>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</si>
  <si>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</si>
  <si>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</si>
  <si>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</si>
  <si>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</si>
  <si>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</si>
  <si>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</si>
  <si>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</si>
  <si>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</si>
  <si>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</si>
  <si>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</si>
  <si>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</si>
  <si>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</si>
  <si>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</si>
  <si>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</si>
  <si>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</si>
  <si>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</si>
  <si>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</si>
  <si>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</si>
  <si>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</si>
  <si>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</si>
  <si>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</si>
  <si>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</si>
  <si>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</si>
  <si>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</si>
  <si>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</si>
  <si>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</si>
  <si>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</si>
  <si>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</si>
  <si>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</si>
  <si>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</si>
  <si>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</si>
  <si>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</si>
  <si>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</si>
  <si>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</si>
  <si>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</si>
  <si>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</si>
  <si>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</si>
  <si>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</si>
  <si>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</si>
  <si>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</si>
  <si>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</si>
  <si>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</si>
  <si>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</si>
  <si>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</si>
  <si>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</si>
  <si>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</si>
  <si>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</si>
  <si>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</si>
  <si>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</si>
  <si>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</si>
  <si>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</si>
  <si>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</si>
  <si>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</si>
  <si>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</si>
  <si>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</si>
  <si>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</si>
  <si>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</si>
  <si>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</si>
  <si>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</si>
  <si>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</si>
  <si>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</si>
  <si>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</si>
  <si>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</si>
  <si>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</si>
  <si>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</si>
  <si>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</si>
  <si>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</si>
  <si>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</si>
  <si>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</si>
  <si>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</si>
  <si>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</si>
  <si>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</si>
  <si>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</si>
  <si>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</si>
  <si>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</si>
  <si>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</si>
  <si>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</si>
  <si>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</si>
  <si>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</si>
  <si>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</si>
  <si>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</si>
  <si>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</si>
  <si>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</si>
  <si>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</si>
  <si>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</si>
  <si>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</si>
  <si>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</si>
  <si>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</si>
  <si>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</si>
  <si>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</si>
  <si>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</si>
  <si>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</si>
  <si>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</si>
  <si>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</si>
  <si>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</si>
  <si>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</si>
  <si>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</si>
  <si>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</si>
  <si>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</si>
  <si>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</si>
  <si>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</si>
  <si>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</si>
  <si>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</si>
  <si>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</si>
  <si>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</si>
  <si>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</si>
  <si>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</si>
  <si>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</si>
  <si>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</si>
  <si>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</si>
  <si>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</si>
  <si>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</si>
  <si>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</si>
  <si>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</si>
  <si>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</si>
  <si>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</si>
  <si>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</si>
  <si>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</si>
  <si>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</si>
  <si>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</si>
  <si>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</si>
  <si>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</si>
  <si>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</si>
  <si>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</si>
  <si>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</si>
  <si>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</si>
  <si>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</si>
  <si>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</si>
  <si>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</si>
  <si>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</si>
  <si>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</si>
  <si>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</si>
  <si>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</si>
  <si>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</si>
  <si>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</si>
  <si>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</si>
  <si>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</si>
  <si>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</si>
  <si>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</si>
  <si>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</si>
  <si>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</si>
  <si>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</si>
  <si>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</si>
  <si>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</si>
  <si>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</si>
  <si>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</si>
  <si>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</si>
  <si>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</si>
  <si>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</si>
  <si>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</si>
  <si>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</si>
  <si>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</si>
  <si>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</si>
  <si>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</si>
  <si>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</si>
  <si>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</si>
  <si>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</si>
  <si>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</si>
  <si>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</si>
  <si>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</si>
  <si>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</si>
  <si>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</si>
  <si>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</si>
  <si>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</si>
  <si>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</si>
  <si>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</si>
  <si>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</si>
  <si>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</si>
  <si>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</si>
  <si>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</si>
  <si>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</si>
  <si>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</si>
  <si>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</si>
  <si>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</si>
  <si>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</si>
  <si>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</si>
  <si>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</si>
  <si>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</si>
  <si>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</si>
  <si>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</si>
  <si>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</si>
  <si>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</si>
  <si>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</si>
  <si>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</si>
  <si>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</si>
  <si>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</si>
  <si>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</si>
  <si>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</si>
  <si>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</si>
  <si>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</si>
  <si>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</si>
  <si>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</si>
  <si>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</si>
  <si>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</si>
  <si>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</si>
  <si>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</si>
  <si>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</si>
  <si>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</si>
  <si>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</si>
  <si>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</si>
  <si>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</si>
  <si>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</si>
  <si>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</si>
  <si>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</si>
  <si>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</si>
  <si>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</si>
  <si>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</si>
  <si>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</si>
  <si>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</si>
  <si>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</si>
  <si>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</si>
  <si>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</si>
  <si>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</si>
  <si>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</si>
  <si>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</si>
  <si>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</si>
  <si>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</si>
  <si>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</si>
  <si>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</si>
  <si>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</si>
  <si>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</si>
  <si>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</si>
  <si>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</si>
  <si>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</si>
  <si>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</si>
  <si>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</si>
  <si>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</si>
  <si>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</si>
  <si>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</si>
  <si>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</si>
  <si>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</si>
  <si>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</si>
  <si>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</si>
  <si>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</si>
  <si>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</si>
  <si>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</si>
  <si>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</si>
  <si>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</si>
  <si>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</si>
  <si>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</si>
  <si>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</si>
  <si>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</si>
  <si>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</si>
  <si>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</si>
  <si>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</si>
  <si>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</si>
  <si>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</si>
  <si>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</si>
  <si>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</si>
  <si>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</si>
  <si>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</si>
  <si>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</si>
  <si>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</si>
  <si>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</si>
  <si>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</si>
  <si>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</si>
  <si>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</si>
  <si>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</si>
  <si>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</si>
  <si>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</si>
  <si>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</si>
  <si>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</si>
  <si>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</si>
  <si>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</si>
  <si>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</si>
  <si>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</si>
  <si>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</si>
  <si>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</si>
  <si>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</si>
  <si>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</si>
  <si>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</si>
  <si>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</si>
  <si>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</si>
  <si>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</si>
  <si>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</si>
  <si>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</si>
  <si>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</si>
  <si>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</si>
  <si>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</si>
  <si>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</si>
  <si>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</si>
  <si>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</si>
  <si>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</si>
  <si>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</si>
  <si>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</si>
  <si>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</si>
  <si>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</si>
  <si>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</si>
  <si>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</si>
  <si>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</si>
  <si>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</si>
  <si>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</si>
  <si>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</si>
  <si>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</si>
  <si>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</si>
  <si>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</si>
  <si>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</si>
  <si>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</si>
  <si>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</si>
  <si>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</si>
  <si>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</si>
  <si>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</si>
  <si>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</si>
  <si>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</si>
  <si>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</si>
  <si>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</si>
  <si>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</si>
  <si>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</si>
  <si>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</si>
  <si>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</si>
  <si>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</si>
  <si>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</si>
  <si>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</si>
  <si>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</si>
  <si>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</si>
  <si>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</si>
  <si>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</si>
  <si>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</si>
  <si>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</si>
  <si>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</si>
  <si>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</si>
  <si>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</si>
  <si>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</si>
  <si>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</si>
  <si>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</si>
  <si>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</si>
  <si>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</si>
  <si>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</si>
  <si>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</si>
  <si>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</si>
  <si>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</si>
  <si>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</si>
  <si>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</si>
  <si>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</si>
  <si>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</si>
  <si>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</si>
  <si>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</si>
  <si>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</si>
  <si>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</si>
  <si>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</si>
  <si>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</si>
  <si>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</si>
  <si>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</si>
  <si>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</si>
  <si>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</si>
  <si>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</si>
  <si>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</si>
  <si>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</si>
  <si>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</si>
  <si>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</si>
  <si>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</si>
  <si>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</si>
  <si>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</si>
  <si>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</si>
  <si>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</si>
  <si>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</si>
  <si>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</si>
  <si>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</si>
  <si>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</si>
  <si>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</si>
  <si>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</si>
  <si>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</si>
  <si>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</si>
  <si>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</si>
  <si>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</si>
  <si>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</si>
  <si>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</si>
  <si>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</si>
  <si>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</si>
  <si>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</si>
  <si>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</si>
  <si>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</si>
  <si>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</si>
  <si>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</si>
  <si>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</si>
  <si>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</si>
  <si>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</si>
  <si>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</si>
  <si>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</si>
  <si>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</si>
  <si>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</si>
  <si>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</si>
  <si>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</si>
  <si>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</si>
  <si>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</si>
  <si>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</si>
  <si>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</si>
  <si>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</si>
  <si>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</si>
  <si>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</si>
  <si>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</si>
  <si>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</si>
  <si>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</si>
  <si>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</si>
  <si>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</si>
  <si>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</si>
  <si>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</si>
  <si>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</si>
  <si>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</si>
  <si>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</si>
  <si>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</si>
  <si>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</si>
  <si>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</si>
  <si>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</si>
  <si>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</si>
  <si>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</si>
  <si>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</si>
  <si>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</si>
  <si>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</si>
  <si>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</si>
  <si>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</si>
  <si>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</si>
  <si>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</si>
  <si>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</si>
  <si>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</si>
  <si>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</si>
  <si>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</si>
  <si>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</si>
  <si>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</si>
  <si>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</si>
  <si>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</si>
  <si>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</si>
  <si>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</si>
  <si>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</si>
  <si>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</si>
  <si>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</si>
  <si>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</si>
  <si>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</si>
  <si>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</si>
  <si>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</si>
  <si>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</si>
  <si>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</si>
  <si>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</si>
  <si>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</si>
  <si>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</si>
  <si>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</si>
  <si>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</si>
  <si>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</si>
  <si>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</si>
  <si>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</si>
  <si>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</si>
  <si>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</si>
  <si>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</si>
  <si>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</si>
  <si>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</si>
  <si>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</si>
  <si>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</si>
  <si>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</si>
  <si>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</si>
  <si>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</si>
  <si>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</si>
  <si>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</si>
  <si>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</si>
  <si>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</si>
  <si>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</si>
  <si>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</si>
  <si>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</si>
  <si>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</si>
  <si>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</si>
  <si>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</si>
  <si>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</si>
  <si>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</si>
  <si>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</si>
  <si>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</si>
  <si>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</si>
  <si>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</si>
  <si>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</si>
  <si>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</si>
  <si>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</si>
  <si>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</si>
  <si>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</si>
  <si>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</si>
  <si>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</si>
  <si>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</si>
  <si>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</si>
  <si>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</si>
  <si>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</si>
  <si>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</si>
  <si>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</si>
  <si>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</si>
  <si>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</si>
  <si>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</si>
  <si>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</si>
  <si>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</si>
  <si>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</si>
  <si>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</si>
  <si>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</si>
  <si>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</si>
  <si>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</si>
  <si>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</si>
  <si>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</si>
  <si>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</si>
  <si>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</si>
  <si>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</si>
  <si>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</si>
  <si>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</si>
  <si>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</si>
  <si>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</si>
  <si>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</si>
  <si>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</si>
  <si>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</si>
  <si>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</si>
  <si>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</si>
  <si>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</si>
  <si>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</si>
  <si>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</si>
  <si>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</si>
  <si>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</si>
  <si>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</si>
  <si>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</si>
  <si>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</si>
  <si>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</si>
  <si>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</si>
  <si>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</si>
  <si>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</si>
  <si>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</si>
  <si>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</si>
  <si>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</si>
  <si>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</si>
  <si>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</si>
  <si>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</si>
  <si>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</si>
  <si>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</si>
  <si>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</si>
  <si>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</si>
  <si>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</si>
  <si>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</si>
  <si>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</si>
  <si>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</si>
  <si>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</si>
  <si>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</si>
  <si>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</si>
  <si>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</si>
  <si>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</si>
  <si>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</si>
  <si>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</si>
  <si>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</si>
  <si>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</si>
  <si>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</si>
  <si>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</si>
  <si>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</si>
  <si>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</si>
  <si>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</si>
  <si>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</si>
  <si>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</si>
  <si>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</si>
  <si>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</si>
  <si>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</si>
  <si>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</si>
  <si>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</si>
  <si>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</si>
  <si>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</si>
  <si>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</si>
  <si>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</si>
  <si>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</si>
  <si>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</si>
  <si>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</si>
  <si>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</si>
  <si>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</si>
  <si>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</si>
  <si>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</si>
  <si>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</si>
  <si>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</si>
  <si>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</si>
  <si>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</si>
  <si>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</si>
  <si>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</si>
  <si>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</si>
  <si>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</si>
  <si>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</si>
  <si>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</si>
  <si>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</si>
  <si>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</si>
  <si>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</si>
  <si>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</si>
  <si>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</si>
  <si>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</si>
  <si>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</si>
  <si>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</si>
  <si>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</si>
  <si>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</si>
  <si>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</si>
  <si>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</si>
  <si>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</si>
  <si>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</si>
  <si>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</si>
  <si>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</si>
  <si>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</si>
  <si>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</si>
  <si>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</si>
  <si>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</si>
  <si>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</si>
  <si>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</si>
  <si>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</si>
  <si>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</si>
  <si>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</si>
  <si>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</si>
  <si>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</si>
  <si>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</si>
  <si>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</si>
  <si>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</si>
  <si>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</si>
  <si>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</si>
  <si>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</si>
  <si>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</si>
  <si>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</si>
  <si>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</si>
  <si>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</si>
  <si>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</si>
  <si>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</si>
  <si>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</si>
  <si>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</si>
  <si>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</si>
  <si>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</si>
  <si>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</si>
  <si>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</si>
  <si>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</si>
  <si>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</si>
  <si>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</si>
  <si>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</si>
  <si>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</si>
  <si>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</si>
  <si>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</si>
  <si>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</si>
  <si>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</si>
  <si>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</si>
  <si>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</si>
  <si>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</si>
  <si>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</si>
  <si>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</si>
  <si>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</si>
  <si>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</si>
  <si>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</si>
  <si>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</si>
  <si>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</si>
  <si>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</si>
  <si>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</si>
  <si>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</si>
  <si>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</si>
  <si>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</si>
  <si>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</si>
  <si>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</si>
  <si>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</si>
  <si>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</si>
  <si>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</si>
  <si>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</si>
  <si>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</si>
  <si>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</si>
  <si>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</si>
  <si>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</si>
  <si>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</si>
  <si>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</si>
  <si>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</si>
  <si>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</si>
  <si>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</si>
  <si>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</si>
  <si>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</si>
  <si>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</si>
  <si>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</si>
  <si>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</si>
  <si>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</si>
  <si>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</si>
  <si>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</si>
  <si>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</si>
  <si>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</si>
  <si>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</si>
  <si>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</si>
  <si>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</si>
  <si>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</si>
  <si>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</si>
  <si>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</si>
  <si>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</si>
  <si>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</si>
  <si>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</si>
  <si>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</si>
  <si>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</si>
  <si>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</si>
  <si>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</si>
  <si>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</si>
  <si>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</si>
  <si>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</si>
  <si>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</si>
  <si>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</si>
  <si>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</si>
  <si>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</si>
  <si>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</si>
  <si>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</si>
  <si>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</si>
  <si>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</si>
  <si>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</si>
  <si>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</si>
  <si>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</si>
  <si>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</si>
  <si>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</si>
  <si>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</si>
  <si>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</si>
  <si>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</si>
  <si>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</si>
  <si>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</si>
  <si>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</si>
  <si>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</si>
  <si>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</si>
  <si>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</si>
  <si>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</si>
  <si>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</si>
  <si>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</si>
  <si>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</si>
  <si>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</si>
  <si>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</si>
  <si>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</si>
  <si>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</si>
  <si>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</si>
  <si>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</si>
  <si>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</si>
  <si>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</si>
  <si>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</si>
  <si>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</si>
  <si>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</si>
  <si>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</si>
  <si>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</si>
  <si>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</si>
  <si>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</si>
  <si>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</si>
  <si>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</si>
  <si>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</si>
  <si>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</si>
  <si>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</si>
  <si>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</si>
  <si>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</si>
  <si>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</si>
  <si>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</si>
  <si>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</si>
  <si>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</si>
  <si>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</si>
  <si>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</si>
  <si>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</si>
  <si>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</si>
  <si>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</si>
  <si>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</si>
  <si>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</si>
  <si>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</si>
  <si>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</si>
  <si>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</si>
  <si>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</si>
  <si>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</si>
  <si>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</si>
  <si>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</si>
  <si>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</si>
  <si>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</si>
  <si>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</si>
  <si>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</si>
  <si>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</si>
  <si>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</si>
  <si>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</si>
  <si>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</si>
  <si>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</si>
  <si>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</si>
  <si>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</si>
  <si>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</si>
  <si>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</si>
  <si>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</si>
  <si>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</si>
  <si>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</si>
  <si>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</si>
  <si>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</si>
  <si>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</si>
  <si>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</si>
  <si>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</si>
  <si>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</si>
  <si>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</si>
  <si>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</si>
  <si>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</si>
  <si>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</si>
  <si>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</si>
  <si>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</si>
  <si>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</si>
  <si>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</si>
  <si>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</si>
  <si>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</si>
  <si>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</si>
  <si>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</si>
  <si>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</si>
  <si>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</si>
  <si>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</si>
  <si>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</si>
  <si>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</si>
  <si>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</si>
  <si>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</si>
  <si>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</si>
  <si>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</si>
  <si>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</si>
  <si>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</si>
  <si>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</si>
  <si>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</si>
  <si>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</si>
  <si>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</si>
  <si>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</si>
  <si>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</si>
  <si>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</si>
  <si>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</si>
  <si>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</si>
  <si>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</si>
  <si>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</si>
  <si>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</si>
  <si>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</si>
  <si>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</si>
  <si>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</si>
  <si>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</si>
  <si>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</si>
  <si>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</si>
  <si>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</si>
  <si>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</si>
  <si>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</si>
  <si>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</si>
  <si>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</si>
  <si>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</si>
  <si>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</si>
  <si>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</si>
  <si>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</si>
  <si>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</si>
  <si>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</si>
  <si>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</si>
  <si>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</si>
  <si>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</si>
  <si>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</si>
  <si>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</si>
  <si>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</si>
  <si>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</si>
  <si>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</si>
  <si>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</si>
  <si>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</si>
  <si>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</si>
  <si>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</si>
  <si>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</si>
  <si>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</si>
  <si>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</si>
  <si>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</si>
  <si>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</si>
  <si>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</si>
  <si>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</si>
  <si>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</si>
  <si>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</si>
  <si>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</si>
  <si>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</si>
  <si>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</si>
  <si>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</si>
  <si>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</si>
  <si>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</si>
  <si>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</si>
  <si>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</si>
  <si>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</si>
  <si>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</si>
  <si>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</si>
  <si>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</si>
  <si>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</si>
  <si>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</si>
  <si>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</si>
  <si>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</si>
  <si>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</si>
  <si>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</si>
  <si>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</si>
  <si>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</si>
  <si>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</si>
  <si>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</si>
  <si>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</si>
  <si>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</si>
  <si>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</si>
  <si>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</si>
  <si>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</si>
  <si>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</si>
  <si>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</si>
  <si>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</si>
  <si>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</si>
  <si>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</si>
  <si>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</si>
  <si>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</si>
  <si>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</si>
  <si>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</si>
  <si>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</si>
  <si>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</si>
  <si>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</si>
  <si>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</si>
  <si>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</si>
  <si>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</si>
  <si>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</si>
  <si>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</si>
  <si>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</si>
  <si>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</si>
  <si>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</si>
  <si>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</si>
  <si>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</si>
  <si>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</si>
  <si>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</si>
  <si>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</si>
  <si>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</si>
  <si>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</si>
  <si>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</si>
  <si>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</si>
  <si>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</si>
  <si>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</si>
  <si>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</si>
  <si>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</si>
  <si>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</si>
  <si>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</si>
  <si>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</si>
  <si>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</si>
  <si>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</si>
  <si>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</si>
  <si>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</si>
  <si>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</si>
  <si>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</si>
  <si>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</si>
  <si>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</si>
  <si>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</si>
  <si>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</si>
  <si>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</si>
  <si>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</si>
  <si>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</si>
  <si>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</si>
  <si>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</si>
  <si>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</si>
  <si>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</si>
  <si>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</si>
  <si>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</si>
  <si>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</si>
  <si>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</si>
  <si>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</si>
  <si>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</si>
  <si>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</si>
  <si>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</si>
  <si>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</si>
  <si>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</si>
  <si>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</si>
  <si>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</si>
  <si>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</si>
  <si>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</si>
  <si>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</si>
  <si>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</si>
  <si>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</si>
  <si>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</si>
  <si>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</si>
  <si>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</si>
  <si>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</si>
  <si>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</si>
  <si>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</si>
  <si>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</si>
  <si>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</si>
  <si>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</si>
  <si>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</si>
  <si>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</si>
  <si>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</si>
  <si>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</si>
  <si>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</si>
  <si>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</si>
  <si>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</si>
  <si>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</si>
  <si>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</si>
  <si>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</si>
  <si>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</si>
  <si>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</si>
  <si>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</si>
  <si>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</si>
  <si>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</si>
  <si>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</si>
  <si>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</si>
  <si>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</si>
  <si>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</si>
  <si>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</si>
  <si>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</si>
  <si>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</si>
  <si>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</si>
  <si>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</si>
  <si>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</si>
  <si>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</si>
  <si>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</si>
  <si>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</si>
  <si>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</si>
  <si>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</si>
  <si>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</si>
  <si>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</si>
  <si>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</si>
  <si>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</si>
  <si>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</si>
  <si>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</si>
  <si>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</si>
  <si>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</si>
  <si>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</si>
  <si>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</si>
  <si>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</si>
  <si>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</si>
  <si>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</si>
  <si>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</si>
  <si>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</si>
  <si>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</si>
  <si>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</si>
  <si>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</si>
  <si>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</si>
  <si>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</si>
  <si>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</si>
  <si>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</si>
  <si>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</si>
  <si>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</si>
  <si>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</si>
  <si>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</si>
  <si>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</si>
  <si>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</si>
  <si>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</si>
  <si>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</si>
  <si>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</si>
  <si>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</si>
  <si>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</si>
  <si>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</si>
  <si>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</si>
  <si>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</si>
  <si>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</si>
  <si>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</si>
  <si>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</si>
  <si>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</si>
  <si>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</si>
  <si>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</si>
  <si>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</si>
  <si>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</si>
  <si>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</si>
  <si>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</si>
  <si>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</si>
  <si>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</si>
  <si>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</si>
  <si>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</si>
  <si>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</si>
  <si>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</si>
  <si>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</si>
  <si>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</si>
  <si>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</si>
  <si>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</si>
  <si>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</si>
  <si>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</si>
  <si>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</si>
  <si>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</si>
  <si>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</si>
  <si>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</si>
  <si>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</si>
  <si>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</si>
  <si>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</si>
  <si>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</si>
  <si>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</si>
  <si>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</si>
  <si>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</si>
  <si>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</si>
  <si>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</si>
  <si>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</si>
  <si>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</si>
  <si>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</si>
  <si>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</si>
  <si>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</si>
  <si>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</si>
  <si>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</si>
  <si>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</si>
  <si>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</si>
  <si>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</si>
  <si>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</si>
  <si>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</si>
  <si>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</si>
  <si>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</si>
  <si>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</si>
  <si>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</si>
  <si>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</si>
  <si>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</si>
  <si>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</si>
  <si>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</si>
  <si>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</si>
  <si>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</si>
  <si>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</si>
  <si>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</si>
  <si>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</si>
  <si>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</si>
  <si>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</si>
  <si>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</si>
  <si>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</si>
  <si>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</si>
  <si>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</si>
  <si>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</si>
  <si>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</si>
  <si>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</si>
  <si>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</si>
  <si>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</si>
  <si>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</si>
  <si>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</si>
  <si>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</si>
  <si>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</si>
  <si>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</si>
  <si>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</si>
  <si>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</si>
  <si>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</si>
  <si>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</si>
  <si>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</si>
  <si>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</si>
  <si>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</si>
  <si>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</si>
  <si>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</si>
  <si>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</si>
  <si>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</si>
  <si>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</si>
  <si>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</si>
  <si>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</si>
  <si>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</si>
  <si>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</si>
  <si>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</si>
  <si>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</si>
  <si>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</si>
  <si>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</si>
  <si>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</si>
  <si>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</si>
  <si>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</si>
  <si>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</si>
  <si>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</si>
  <si>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</si>
  <si>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</si>
  <si>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</si>
  <si>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</si>
  <si>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</si>
  <si>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</si>
  <si>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</si>
  <si>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</si>
  <si>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</si>
  <si>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</si>
  <si>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</si>
  <si>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</si>
  <si>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</si>
  <si>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</si>
  <si>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</si>
  <si>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</si>
  <si>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</si>
  <si>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</si>
  <si>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</si>
  <si>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</si>
  <si>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</si>
  <si>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</si>
  <si>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</si>
  <si>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</si>
  <si>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</si>
  <si>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</si>
  <si>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</si>
  <si>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</si>
  <si>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</si>
  <si>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</si>
  <si>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</si>
  <si>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</si>
  <si>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</si>
  <si>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</si>
  <si>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</si>
  <si>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</si>
  <si>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</si>
  <si>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</si>
  <si>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</si>
  <si>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</si>
  <si>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</si>
  <si>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</si>
  <si>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</si>
  <si>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</si>
  <si>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</si>
  <si>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</si>
  <si>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</si>
  <si>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</si>
  <si>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</si>
  <si>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</si>
  <si>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</si>
  <si>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</si>
  <si>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</si>
  <si>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</si>
  <si>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</si>
  <si>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</si>
  <si>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</si>
  <si>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</si>
  <si>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</si>
  <si>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</si>
  <si>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</si>
  <si>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</si>
  <si>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</si>
  <si>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</si>
  <si>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</si>
  <si>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</si>
  <si>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</si>
  <si>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</si>
  <si>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</si>
  <si>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</si>
  <si>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</si>
  <si>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</si>
  <si>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</si>
  <si>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</si>
  <si>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</si>
  <si>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</si>
  <si>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</si>
  <si>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</si>
  <si>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</si>
  <si>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</si>
  <si>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</si>
  <si>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</si>
  <si>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</si>
  <si>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</si>
  <si>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</si>
  <si>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</si>
  <si>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</si>
  <si>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</si>
  <si>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</si>
  <si>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</si>
  <si>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</si>
  <si>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</si>
  <si>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</si>
  <si>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</si>
  <si>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</si>
  <si>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</si>
  <si>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</si>
  <si>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</si>
  <si>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</si>
  <si>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</si>
  <si>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</si>
  <si>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</si>
  <si>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</si>
  <si>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</si>
  <si>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</si>
  <si>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</si>
  <si>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</si>
  <si>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</si>
  <si>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</si>
  <si>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</si>
  <si>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</si>
  <si>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</si>
  <si>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</si>
  <si>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</si>
  <si>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</si>
  <si>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</si>
  <si>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</si>
  <si>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</si>
  <si>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</si>
  <si>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</si>
  <si>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</si>
  <si>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</si>
  <si>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</si>
  <si>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</si>
  <si>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</si>
  <si>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</si>
  <si>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</si>
  <si>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</si>
  <si>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</si>
  <si>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</si>
  <si>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</si>
  <si>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</si>
  <si>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</si>
  <si>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</si>
  <si>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</si>
  <si>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</si>
  <si>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</si>
  <si>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</si>
  <si>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</si>
  <si>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</si>
  <si>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</si>
  <si>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</si>
  <si>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</si>
  <si>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</si>
  <si>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</si>
  <si>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</si>
  <si>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</si>
  <si>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</si>
  <si>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</si>
  <si>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</si>
  <si>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</si>
  <si>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</si>
  <si>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</si>
  <si>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</si>
  <si>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</si>
  <si>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</si>
  <si>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</si>
  <si>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</si>
  <si>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</si>
  <si>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</si>
  <si>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</si>
  <si>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</si>
  <si>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</si>
  <si>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</si>
  <si>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</si>
  <si>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</si>
  <si>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</si>
  <si>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</si>
  <si>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</si>
  <si>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</si>
  <si>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</si>
  <si>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</si>
  <si>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</si>
  <si>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</si>
  <si>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</si>
  <si>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</si>
  <si>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</si>
  <si>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</si>
  <si>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</si>
  <si>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</si>
  <si>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</si>
  <si>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</si>
  <si>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</si>
  <si>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</si>
  <si>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</si>
  <si>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</si>
  <si>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</si>
  <si>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</si>
  <si>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</si>
  <si>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</si>
  <si>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</si>
  <si>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</si>
  <si>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</si>
  <si>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</si>
  <si>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</si>
  <si>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</si>
  <si>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</si>
  <si>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</si>
  <si>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</si>
  <si>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</si>
  <si>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</si>
  <si>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</si>
  <si>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</si>
  <si>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</si>
  <si>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</si>
  <si>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</si>
  <si>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</si>
  <si>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</si>
  <si>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</si>
  <si>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</si>
  <si>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</si>
  <si>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</si>
  <si>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</si>
  <si>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</si>
  <si>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</si>
  <si>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</si>
  <si>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</si>
  <si>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</si>
  <si>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</si>
  <si>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</si>
  <si>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</si>
  <si>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</si>
  <si>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</si>
  <si>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</si>
  <si>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</si>
  <si>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</si>
  <si>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</si>
  <si>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</si>
  <si>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</si>
  <si>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</si>
  <si>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</si>
  <si>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</si>
  <si>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</si>
  <si>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</si>
  <si>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</si>
  <si>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</si>
  <si>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</si>
  <si>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</si>
  <si>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</si>
  <si>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</si>
  <si>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</si>
  <si>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</si>
  <si>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</si>
  <si>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</si>
  <si>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</si>
  <si>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</si>
  <si>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</si>
  <si>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</si>
  <si>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</si>
  <si>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</si>
  <si>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</si>
  <si>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</si>
  <si>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</si>
  <si>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</si>
  <si>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</si>
  <si>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</si>
  <si>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</si>
  <si>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</si>
  <si>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</si>
  <si>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</si>
  <si>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</si>
  <si>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</si>
  <si>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</si>
  <si>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</si>
  <si>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</si>
  <si>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</si>
  <si>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</si>
  <si>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</si>
  <si>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</si>
  <si>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</si>
  <si>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</si>
  <si>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</si>
  <si>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</si>
  <si>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</si>
  <si>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</si>
  <si>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</si>
  <si>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</si>
  <si>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</si>
  <si>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</si>
  <si>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</si>
  <si>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</si>
  <si>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</si>
  <si>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</si>
  <si>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</si>
  <si>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</si>
  <si>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</si>
  <si>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</si>
  <si>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</si>
  <si>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</si>
  <si>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</si>
  <si>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</si>
  <si>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</si>
  <si>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</si>
  <si>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</si>
  <si>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</si>
  <si>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</si>
  <si>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</si>
  <si>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</si>
  <si>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</si>
  <si>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</si>
  <si>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</si>
  <si>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</si>
  <si>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</si>
  <si>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</si>
  <si>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</si>
  <si>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</si>
  <si>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</si>
  <si>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</si>
  <si>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</si>
  <si>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</si>
  <si>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</si>
  <si>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</si>
  <si>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</si>
  <si>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</si>
  <si>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</si>
  <si>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</si>
  <si>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</si>
  <si>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</si>
  <si>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</si>
  <si>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</si>
  <si>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</si>
  <si>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</si>
  <si>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</si>
  <si>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</si>
  <si>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</si>
  <si>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</si>
  <si>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</si>
  <si>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</si>
  <si>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</si>
  <si>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</si>
  <si>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</si>
  <si>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</si>
  <si>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</si>
  <si>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</si>
  <si>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</si>
  <si>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</si>
  <si>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</si>
  <si>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</si>
  <si>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</si>
  <si>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</si>
  <si>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</si>
  <si>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</si>
  <si>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</si>
  <si>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</si>
  <si>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</si>
  <si>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</si>
  <si>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</si>
  <si>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</si>
  <si>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</si>
  <si>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</si>
  <si>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</si>
  <si>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</si>
  <si>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</si>
  <si>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</si>
  <si>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</si>
  <si>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</si>
  <si>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</si>
  <si>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</si>
  <si>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</si>
  <si>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</si>
  <si>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</si>
  <si>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</si>
  <si>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</si>
  <si>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</si>
  <si>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</si>
  <si>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</si>
  <si>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</si>
  <si>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</si>
  <si>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</si>
  <si>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</si>
  <si>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</si>
  <si>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</si>
  <si>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</si>
  <si>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</si>
  <si>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</si>
  <si>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</si>
  <si>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</si>
  <si>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</si>
  <si>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</si>
  <si>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</si>
  <si>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</si>
  <si>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</si>
  <si>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</si>
  <si>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</si>
  <si>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</si>
  <si>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</si>
  <si>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</si>
  <si>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</si>
  <si>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</si>
  <si>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</si>
  <si>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</si>
  <si>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</si>
  <si>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</si>
  <si>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</si>
  <si>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</si>
  <si>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</si>
  <si>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</si>
  <si>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</si>
  <si>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</si>
  <si>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</si>
  <si>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</si>
  <si>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</si>
  <si>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</si>
  <si>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</si>
  <si>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</si>
  <si>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</si>
  <si>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</si>
  <si>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</si>
  <si>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</si>
  <si>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</si>
  <si>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</si>
  <si>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</si>
  <si>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</si>
  <si>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</si>
  <si>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</si>
  <si>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</si>
  <si>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</si>
  <si>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</si>
  <si>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</si>
  <si>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</si>
  <si>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</si>
  <si>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</si>
  <si>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</si>
  <si>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</si>
  <si>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</si>
  <si>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</si>
  <si>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</si>
  <si>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</si>
  <si>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</si>
  <si>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</si>
  <si>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</si>
  <si>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</si>
  <si>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</si>
  <si>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</si>
  <si>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</si>
  <si>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</si>
  <si>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</si>
  <si>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</si>
  <si>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</si>
  <si>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</si>
  <si>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</si>
  <si>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</si>
  <si>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</si>
  <si>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</si>
  <si>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</si>
  <si>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</si>
  <si>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</si>
  <si>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</si>
  <si>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</si>
  <si>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</si>
  <si>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</si>
  <si>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</si>
  <si>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</si>
  <si>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</si>
  <si>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</si>
  <si>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</si>
  <si>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</si>
  <si>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</si>
  <si>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</si>
  <si>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</si>
  <si>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</si>
  <si>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</si>
  <si>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</si>
  <si>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</si>
  <si>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</si>
  <si>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</si>
  <si>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</si>
  <si>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</si>
  <si>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</si>
  <si>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</si>
  <si>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</si>
  <si>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</si>
  <si>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</si>
  <si>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</si>
  <si>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</si>
  <si>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</si>
  <si>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</si>
  <si>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</si>
  <si>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</si>
  <si>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</si>
  <si>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</si>
  <si>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</si>
  <si>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</si>
  <si>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</si>
  <si>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</si>
  <si>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</si>
  <si>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</si>
  <si>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</si>
  <si>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</si>
  <si>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</si>
  <si>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</si>
  <si>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</si>
  <si>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</si>
  <si>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</si>
  <si>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</si>
  <si>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</si>
  <si>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</si>
  <si>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</si>
  <si>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</si>
  <si>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</si>
  <si>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</si>
  <si>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</si>
  <si>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</si>
  <si>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</si>
  <si>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</si>
  <si>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</si>
  <si>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</si>
  <si>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</si>
  <si>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</si>
  <si>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</si>
  <si>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</si>
  <si>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</si>
  <si>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</si>
  <si>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</si>
  <si>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</si>
  <si>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</si>
  <si>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</si>
  <si>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</si>
  <si>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</si>
  <si>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</si>
  <si>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</si>
  <si>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</si>
  <si>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</si>
  <si>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</si>
  <si>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</si>
  <si>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</si>
  <si>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</si>
  <si>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</si>
  <si>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</si>
  <si>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</si>
  <si>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</si>
  <si>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</si>
  <si>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</si>
  <si>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</si>
  <si>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</si>
  <si>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</si>
  <si>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</si>
  <si>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</si>
  <si>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</si>
  <si>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</si>
  <si>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</si>
  <si>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</si>
  <si>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</si>
  <si>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</si>
  <si>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</si>
  <si>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</si>
  <si>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</si>
  <si>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</si>
  <si>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</si>
  <si>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</si>
  <si>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</si>
  <si>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</si>
  <si>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</si>
  <si>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</si>
  <si>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</si>
  <si>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</si>
  <si>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</si>
  <si>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</si>
  <si>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</si>
  <si>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</si>
  <si>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</si>
  <si>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</si>
  <si>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</si>
  <si>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</si>
  <si>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</si>
  <si>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</si>
  <si>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</si>
  <si>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</si>
  <si>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</si>
  <si>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</si>
  <si>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</si>
  <si>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</si>
  <si>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</si>
  <si>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</si>
  <si>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</si>
  <si>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</si>
  <si>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</si>
  <si>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</si>
  <si>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</si>
  <si>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</si>
  <si>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</si>
  <si>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</si>
  <si>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</si>
  <si>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</si>
  <si>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</si>
  <si>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</si>
  <si>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</si>
  <si>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</si>
  <si>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</si>
  <si>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</si>
  <si>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</si>
  <si>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</si>
  <si>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</si>
  <si>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</si>
  <si>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</si>
  <si>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</si>
  <si>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</si>
  <si>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</si>
  <si>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</si>
  <si>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</si>
  <si>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</si>
  <si>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</si>
  <si>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</si>
  <si>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</si>
  <si>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</si>
  <si>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</si>
  <si>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</si>
  <si>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</si>
  <si>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</si>
  <si>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</si>
  <si>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</si>
  <si>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</si>
  <si>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</si>
  <si>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</si>
  <si>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</si>
  <si>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</si>
  <si>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</si>
  <si>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</si>
  <si>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</si>
  <si>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</si>
  <si>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</si>
  <si>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</si>
  <si>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</si>
  <si>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</si>
  <si>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</si>
  <si>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</si>
  <si>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</si>
  <si>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</si>
  <si>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</si>
  <si>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</si>
  <si>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</si>
  <si>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</si>
  <si>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</si>
  <si>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</si>
  <si>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</si>
  <si>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</si>
  <si>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</si>
  <si>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</si>
  <si>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</si>
  <si>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</si>
  <si>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</si>
  <si>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</si>
  <si>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</si>
  <si>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</si>
  <si>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</si>
  <si>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</si>
  <si>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</si>
  <si>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</si>
  <si>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</si>
  <si>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</si>
  <si>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</si>
  <si>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</si>
  <si>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</si>
  <si>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</si>
  <si>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</si>
  <si>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</si>
  <si>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</si>
  <si>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</si>
  <si>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</si>
  <si>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</si>
  <si>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</si>
  <si>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</si>
  <si>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</si>
  <si>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</si>
  <si>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</si>
  <si>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</si>
  <si>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</si>
  <si>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</si>
  <si>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</si>
  <si>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</si>
  <si>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</si>
  <si>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</si>
  <si>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</si>
  <si>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</si>
  <si>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</si>
  <si>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</si>
  <si>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</si>
  <si>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</si>
  <si>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</si>
  <si>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</si>
  <si>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</si>
  <si>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</si>
  <si>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</si>
  <si>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</si>
  <si>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</si>
  <si>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</si>
  <si>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</si>
  <si>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</si>
  <si>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</si>
  <si>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</si>
  <si>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</si>
  <si>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</si>
  <si>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</si>
  <si>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</si>
  <si>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</si>
  <si>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</si>
  <si>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</si>
  <si>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</si>
  <si>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</si>
  <si>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</si>
  <si>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</si>
  <si>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</si>
  <si>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</si>
  <si>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</si>
  <si>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</si>
  <si>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</si>
  <si>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</si>
  <si>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</si>
  <si>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</si>
  <si>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</si>
  <si>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</si>
  <si>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</si>
  <si>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</si>
  <si>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</si>
  <si>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</si>
  <si>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</si>
  <si>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</si>
  <si>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</si>
  <si>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</si>
  <si>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</si>
  <si>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</si>
  <si>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</si>
  <si>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</si>
  <si>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</si>
  <si>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</si>
  <si>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</si>
  <si>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</si>
  <si>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</si>
  <si>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</si>
  <si>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</si>
  <si>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</si>
  <si>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</si>
  <si>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</si>
  <si>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</si>
  <si>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</si>
  <si>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</si>
  <si>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</si>
  <si>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</si>
  <si>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</si>
  <si>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</si>
  <si>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</si>
  <si>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</si>
  <si>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</si>
  <si>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</si>
  <si>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</si>
  <si>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</si>
  <si>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</si>
  <si>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</si>
  <si>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</si>
  <si>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</si>
  <si>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</si>
  <si>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</si>
  <si>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</si>
  <si>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</si>
  <si>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</si>
  <si>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</si>
  <si>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</si>
  <si>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</si>
  <si>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</si>
  <si>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</si>
  <si>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</si>
  <si>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</si>
  <si>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</si>
  <si>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</si>
  <si>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</si>
  <si>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</si>
  <si>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</si>
  <si>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</si>
  <si>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</si>
  <si>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</si>
  <si>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</si>
  <si>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</si>
  <si>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</si>
  <si>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</si>
  <si>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</si>
  <si>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</si>
  <si>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</si>
  <si>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</si>
  <si>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</si>
  <si>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</si>
  <si>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</si>
  <si>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</si>
  <si>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</si>
  <si>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</si>
  <si>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</si>
  <si>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</si>
  <si>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</si>
  <si>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</si>
  <si>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</si>
  <si>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</si>
  <si>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</si>
  <si>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</si>
  <si>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</si>
  <si>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</si>
  <si>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</si>
  <si>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</si>
  <si>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</si>
  <si>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</si>
  <si>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</si>
  <si>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</si>
  <si>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</si>
  <si>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</si>
  <si>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</si>
  <si>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</si>
  <si>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</si>
  <si>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</si>
  <si>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</si>
  <si>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</si>
  <si>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</si>
  <si>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</si>
  <si>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</si>
  <si>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</si>
  <si>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</si>
  <si>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</si>
  <si>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</si>
  <si>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</si>
  <si>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</si>
  <si>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</si>
  <si>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</si>
  <si>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</si>
  <si>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</si>
  <si>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</si>
  <si>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</si>
  <si>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</si>
  <si>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</si>
  <si>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</si>
  <si>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</si>
  <si>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</si>
  <si>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</si>
  <si>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</si>
  <si>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</si>
  <si>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</si>
  <si>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</si>
  <si>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</si>
  <si>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</si>
  <si>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</si>
  <si>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</si>
  <si>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</si>
  <si>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</si>
  <si>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</si>
  <si>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</si>
  <si>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</si>
  <si>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</si>
  <si>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</si>
  <si>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</si>
  <si>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</si>
  <si>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</si>
  <si>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</si>
  <si>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</si>
  <si>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</si>
  <si>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</si>
  <si>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</si>
  <si>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</si>
  <si>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</si>
  <si>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</si>
  <si>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</si>
  <si>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</si>
  <si>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</si>
  <si>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</si>
  <si>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</si>
  <si>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</si>
  <si>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</si>
  <si>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</si>
  <si>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</si>
  <si>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</si>
  <si>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</si>
  <si>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</si>
  <si>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</si>
  <si>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</si>
  <si>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</si>
  <si>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</si>
  <si>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</si>
  <si>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</si>
  <si>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</si>
  <si>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</si>
  <si>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</si>
  <si>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</si>
  <si>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</si>
  <si>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</si>
  <si>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</si>
  <si>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</si>
  <si>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</si>
  <si>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</si>
  <si>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</si>
  <si>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</si>
  <si>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</si>
  <si>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</si>
  <si>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</si>
  <si>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</si>
  <si>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</si>
  <si>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</si>
  <si>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</si>
  <si>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</si>
  <si>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</si>
  <si>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</si>
  <si>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</si>
  <si>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</si>
  <si>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</si>
  <si>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</si>
  <si>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</si>
  <si>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</si>
  <si>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</si>
  <si>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</si>
  <si>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</si>
  <si>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</si>
  <si>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</si>
  <si>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</si>
  <si>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</si>
  <si>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</si>
  <si>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</si>
  <si>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</si>
  <si>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</si>
  <si>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</si>
  <si>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</si>
  <si>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</si>
  <si>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</si>
  <si>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</si>
  <si>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</si>
  <si>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</si>
  <si>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</si>
  <si>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</si>
  <si>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</si>
  <si>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</si>
  <si>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</si>
  <si>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</si>
  <si>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</si>
  <si>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</si>
  <si>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</si>
  <si>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</si>
  <si>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</si>
  <si>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</si>
  <si>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</si>
  <si>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</si>
  <si>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</si>
  <si>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</si>
  <si>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</si>
  <si>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</si>
  <si>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</si>
  <si>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</si>
  <si>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</si>
  <si>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</si>
  <si>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</si>
  <si>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</si>
  <si>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</si>
  <si>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</si>
  <si>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</si>
  <si>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</si>
  <si>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</si>
  <si>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</si>
  <si>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</si>
  <si>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</si>
  <si>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</si>
  <si>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</si>
  <si>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</si>
  <si>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</si>
  <si>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</si>
  <si>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</si>
  <si>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</si>
  <si>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</si>
  <si>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</si>
  <si>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</si>
  <si>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</si>
  <si>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</si>
  <si>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</si>
  <si>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</si>
  <si>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</si>
  <si>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</si>
  <si>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</si>
  <si>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</si>
  <si>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</si>
  <si>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</si>
  <si>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</si>
  <si>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</si>
  <si>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</si>
  <si>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</si>
  <si>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</si>
  <si>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</si>
  <si>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</si>
  <si>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</si>
  <si>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</si>
  <si>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</si>
  <si>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</si>
  <si>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</si>
  <si>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</si>
  <si>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</si>
  <si>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</si>
  <si>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</si>
  <si>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</si>
  <si>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</si>
  <si>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</si>
  <si>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</si>
  <si>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</si>
  <si>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</si>
  <si>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</si>
  <si>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</si>
  <si>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</si>
  <si>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</si>
  <si>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</si>
  <si>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</si>
  <si>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</si>
  <si>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</si>
  <si>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</si>
  <si>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</si>
  <si>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</si>
  <si>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</si>
  <si>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</si>
  <si>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</si>
  <si>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</si>
  <si>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</si>
  <si>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</si>
  <si>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</si>
  <si>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</si>
  <si>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</si>
  <si>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</si>
  <si>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</si>
  <si>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</si>
  <si>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</si>
  <si>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</si>
  <si>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</si>
  <si>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</si>
  <si>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</si>
  <si>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</si>
  <si>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</si>
  <si>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</si>
  <si>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</si>
  <si>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</si>
  <si>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</si>
  <si>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</si>
  <si>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</si>
  <si>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</si>
  <si>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</si>
  <si>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</si>
  <si>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</si>
  <si>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</si>
  <si>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</si>
  <si>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</si>
  <si>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</si>
  <si>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</si>
  <si>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</si>
  <si>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</si>
  <si>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</si>
  <si>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</si>
  <si>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</si>
  <si>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</si>
  <si>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</si>
  <si>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</si>
  <si>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</si>
  <si>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</si>
  <si>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</si>
  <si>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</si>
  <si>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</si>
  <si>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</si>
  <si>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</si>
  <si>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</si>
  <si>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</si>
  <si>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</si>
  <si>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</si>
  <si>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</si>
  <si>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</si>
  <si>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</si>
  <si>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</si>
  <si>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</si>
  <si>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</si>
  <si>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</si>
  <si>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</si>
  <si>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</si>
  <si>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</si>
  <si>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</si>
  <si>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</si>
  <si>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</si>
  <si>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</si>
  <si>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</si>
  <si>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</si>
  <si>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</si>
  <si>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</si>
  <si>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</si>
  <si>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</si>
  <si>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</si>
  <si>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</si>
  <si>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</si>
  <si>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</si>
  <si>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</si>
  <si>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</si>
  <si>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</si>
  <si>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</si>
  <si>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</si>
  <si>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</si>
  <si>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</si>
  <si>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</si>
  <si>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</si>
  <si>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</si>
  <si>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</si>
  <si>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</si>
  <si>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</si>
  <si>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</si>
  <si>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</si>
  <si>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</si>
  <si>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</si>
  <si>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</si>
  <si>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</si>
  <si>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</si>
  <si>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</si>
  <si>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</si>
  <si>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</si>
  <si>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</si>
  <si>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</si>
  <si>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</si>
  <si>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</si>
  <si>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</si>
  <si>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</si>
  <si>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</si>
  <si>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</si>
  <si>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</si>
  <si>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</si>
  <si>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</si>
  <si>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</si>
  <si>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</si>
  <si>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</si>
  <si>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</si>
  <si>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</si>
  <si>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</si>
  <si>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</si>
  <si>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</si>
  <si>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</si>
  <si>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</si>
  <si>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</si>
  <si>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</si>
  <si>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</si>
  <si>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</si>
  <si>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</si>
  <si>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</si>
  <si>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</si>
  <si>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</si>
  <si>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</si>
  <si>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</si>
  <si>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</si>
  <si>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</si>
  <si>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</si>
  <si>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</si>
  <si>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</si>
  <si>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</si>
  <si>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</si>
  <si>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</si>
  <si>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</si>
  <si>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</si>
  <si>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</si>
  <si>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</si>
  <si>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</si>
  <si>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</si>
  <si>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</si>
  <si>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</si>
  <si>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</si>
  <si>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</si>
  <si>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</si>
  <si>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</si>
  <si>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</si>
  <si>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</si>
  <si>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</si>
  <si>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</si>
  <si>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</si>
  <si>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</si>
  <si>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</si>
  <si>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</si>
  <si>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</si>
  <si>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</si>
  <si>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</si>
  <si>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</si>
  <si>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</si>
  <si>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</si>
  <si>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</si>
  <si>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</si>
  <si>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</si>
  <si>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</si>
  <si>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</si>
  <si>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</si>
  <si>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</si>
  <si>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</si>
  <si>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</si>
  <si>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</si>
  <si>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</si>
  <si>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</si>
  <si>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</si>
  <si>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</si>
  <si>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</si>
  <si>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</si>
  <si>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</si>
  <si>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</si>
  <si>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</si>
  <si>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</si>
  <si>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</si>
  <si>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</si>
  <si>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</si>
  <si>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</si>
  <si>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</si>
  <si>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</si>
  <si>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</si>
  <si>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</si>
  <si>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</si>
  <si>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</si>
  <si>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</si>
  <si>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</si>
  <si>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</si>
  <si>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</si>
  <si>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</si>
  <si>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</si>
  <si>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</si>
  <si>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</si>
  <si>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</si>
  <si>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</si>
  <si>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</si>
  <si>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</si>
  <si>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</si>
  <si>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</si>
  <si>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</si>
  <si>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</si>
  <si>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</si>
  <si>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</si>
  <si>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</si>
  <si>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</si>
  <si>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</si>
  <si>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</si>
  <si>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</si>
  <si>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</si>
  <si>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</si>
  <si>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</si>
  <si>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</si>
  <si>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</si>
  <si>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</si>
  <si>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</si>
  <si>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</si>
  <si>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</si>
  <si>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</si>
  <si>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</si>
  <si>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</si>
  <si>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</si>
  <si>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</si>
  <si>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</si>
  <si>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</si>
  <si>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</si>
  <si>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</si>
  <si>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</si>
  <si>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</si>
  <si>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</si>
  <si>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</si>
  <si>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</si>
  <si>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</si>
  <si>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</si>
  <si>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</si>
  <si>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</si>
  <si>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</si>
  <si>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</si>
  <si>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</si>
  <si>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</si>
  <si>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</si>
  <si>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</si>
  <si>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</si>
  <si>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</si>
  <si>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</si>
  <si>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</si>
  <si>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</si>
  <si>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</si>
  <si>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</si>
  <si>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</si>
  <si>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</si>
  <si>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</si>
  <si>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</si>
  <si>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</si>
  <si>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</si>
  <si>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</si>
  <si>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</si>
  <si>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</si>
  <si>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</si>
  <si>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</si>
  <si>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</si>
  <si>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</si>
  <si>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</si>
  <si>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</si>
  <si>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</si>
  <si>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</si>
  <si>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</si>
  <si>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</si>
  <si>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</si>
  <si>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</si>
  <si>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</si>
  <si>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</si>
  <si>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</si>
  <si>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</si>
  <si>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</si>
  <si>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</si>
  <si>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</si>
  <si>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</si>
  <si>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</si>
  <si>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</si>
  <si>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</si>
  <si>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</si>
  <si>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</si>
  <si>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</si>
  <si>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</si>
  <si>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</si>
  <si>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</si>
  <si>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</si>
  <si>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</si>
  <si>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</si>
  <si>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</si>
  <si>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</si>
  <si>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</si>
  <si>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</si>
  <si>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</si>
  <si>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</si>
  <si>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</si>
  <si>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</si>
  <si>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</si>
  <si>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</si>
  <si>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</si>
  <si>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</si>
  <si>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</si>
  <si>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</si>
  <si>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</si>
  <si>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</si>
  <si>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</si>
  <si>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</si>
  <si>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</si>
  <si>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</si>
  <si>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</si>
  <si>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</si>
  <si>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</si>
  <si>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</si>
  <si>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</si>
  <si>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</si>
  <si>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</si>
  <si>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</si>
  <si>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</si>
  <si>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</si>
  <si>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</si>
  <si>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</si>
  <si>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</si>
  <si>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</si>
  <si>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</si>
  <si>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</si>
  <si>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</si>
  <si>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</si>
  <si>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</si>
  <si>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</si>
  <si>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</si>
  <si>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</si>
  <si>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</si>
  <si>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</si>
  <si>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</si>
  <si>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</si>
  <si>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</si>
  <si>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</si>
  <si>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</si>
  <si>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</si>
  <si>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</si>
  <si>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</si>
  <si>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</si>
  <si>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</si>
  <si>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</si>
  <si>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</si>
  <si>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</si>
  <si>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</si>
  <si>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</si>
  <si>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</si>
  <si>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</si>
  <si>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</si>
  <si>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</si>
  <si>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</si>
  <si>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</si>
  <si>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</si>
  <si>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</si>
  <si>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</si>
  <si>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</si>
  <si>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</si>
  <si>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</si>
  <si>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</si>
  <si>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</si>
  <si>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</si>
  <si>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</si>
  <si>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</si>
  <si>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</si>
  <si>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</si>
  <si>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</si>
  <si>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</si>
  <si>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</si>
  <si>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</si>
  <si>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</si>
  <si>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</si>
  <si>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</si>
  <si>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</si>
  <si>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</si>
  <si>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</si>
  <si>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</si>
  <si>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</si>
  <si>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</si>
  <si>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</si>
  <si>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</si>
  <si>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</si>
  <si>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</si>
  <si>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</si>
  <si>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</si>
  <si>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</si>
  <si>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</si>
  <si>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</si>
  <si>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</si>
  <si>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</si>
  <si>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</si>
  <si>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</si>
  <si>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</si>
  <si>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</si>
  <si>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</si>
  <si>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</si>
  <si>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</si>
  <si>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</si>
  <si>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</si>
  <si>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</si>
  <si>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</si>
  <si>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</si>
  <si>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</si>
  <si>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</si>
  <si>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</si>
  <si>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</si>
  <si>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</si>
  <si>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</si>
  <si>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</si>
  <si>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</si>
  <si>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</si>
  <si>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</si>
  <si>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</si>
  <si>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</si>
  <si>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</si>
  <si>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</si>
  <si>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</si>
  <si>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</si>
  <si>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</si>
  <si>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</si>
  <si>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</si>
  <si>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</si>
  <si>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</si>
  <si>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</si>
  <si>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</si>
  <si>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</si>
  <si>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</si>
  <si>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</si>
  <si>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</si>
  <si>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</si>
  <si>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</si>
  <si>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</si>
  <si>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</si>
  <si>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</si>
  <si>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</si>
  <si>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</si>
  <si>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</si>
  <si>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</si>
  <si>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</si>
  <si>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</si>
  <si>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</si>
  <si>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</si>
  <si>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</si>
  <si>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</si>
  <si>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</si>
  <si>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</si>
  <si>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</si>
  <si>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</si>
  <si>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</si>
  <si>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</si>
  <si>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</si>
  <si>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</si>
  <si>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</si>
  <si>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</si>
  <si>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</si>
  <si>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</si>
  <si>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</si>
  <si>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</si>
  <si>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</si>
  <si>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</si>
  <si>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</si>
  <si>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</si>
  <si>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</si>
  <si>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</si>
  <si>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</si>
  <si>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</si>
  <si>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</si>
  <si>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</si>
  <si>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</si>
  <si>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</si>
  <si>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</si>
  <si>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</si>
  <si>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</si>
  <si>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</si>
  <si>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</si>
  <si>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</si>
  <si>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</si>
  <si>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</si>
  <si>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</si>
  <si>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</si>
  <si>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</si>
  <si>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</si>
  <si>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</si>
  <si>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</si>
  <si>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</si>
  <si>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</si>
  <si>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</si>
  <si>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</si>
  <si>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</si>
  <si>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</si>
  <si>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</si>
  <si>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</si>
  <si>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</si>
  <si>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</si>
  <si>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</si>
  <si>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</si>
  <si>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</si>
  <si>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</si>
  <si>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</si>
  <si>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</si>
  <si>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</si>
  <si>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</si>
  <si>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</si>
  <si>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</si>
  <si>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</si>
  <si>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</si>
  <si>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</si>
  <si>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</si>
  <si>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</si>
  <si>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</si>
  <si>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</si>
  <si>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</si>
  <si>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</si>
  <si>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</si>
  <si>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</si>
  <si>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</si>
  <si>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</si>
  <si>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</si>
  <si>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</si>
  <si>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</si>
  <si>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</si>
  <si>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</si>
  <si>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</si>
  <si>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</si>
  <si>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</si>
  <si>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</si>
  <si>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</si>
  <si>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</si>
  <si>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</si>
  <si>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</si>
  <si>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</si>
  <si>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</si>
  <si>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</si>
  <si>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</si>
  <si>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</si>
  <si>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</si>
  <si>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</si>
  <si>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</si>
  <si>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</si>
  <si>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</si>
  <si>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</si>
  <si>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</si>
  <si>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</si>
  <si>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</si>
  <si>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</si>
  <si>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</si>
  <si>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</si>
  <si>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</si>
  <si>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</si>
  <si>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</si>
  <si>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</si>
  <si>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</si>
  <si>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</si>
  <si>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</si>
  <si>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</si>
  <si>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</si>
  <si>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</si>
  <si>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</si>
  <si>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</si>
  <si>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</si>
  <si>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</si>
  <si>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</si>
  <si>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</si>
  <si>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</si>
  <si>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</si>
  <si>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</si>
  <si>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</si>
  <si>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</si>
  <si>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</si>
  <si>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</si>
  <si>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</si>
  <si>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</si>
  <si>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</si>
  <si>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</si>
  <si>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</si>
  <si>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</si>
  <si>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</si>
  <si>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</si>
  <si>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</si>
  <si>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</si>
  <si>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</si>
  <si>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</si>
  <si>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</si>
  <si>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</si>
  <si>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</si>
  <si>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</si>
  <si>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</si>
  <si>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</si>
  <si>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</si>
  <si>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</si>
  <si>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</si>
  <si>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</si>
  <si>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</si>
  <si>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</si>
  <si>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</si>
  <si>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</si>
  <si>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</si>
  <si>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</si>
  <si>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</si>
  <si>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</si>
  <si>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</si>
  <si>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</si>
  <si>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</si>
  <si>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</si>
  <si>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</si>
  <si>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</si>
  <si>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</si>
  <si>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</si>
  <si>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</si>
  <si>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</si>
  <si>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</si>
  <si>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</si>
  <si>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</si>
  <si>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</si>
  <si>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</si>
  <si>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</si>
  <si>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</si>
  <si>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</si>
  <si>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</si>
  <si>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</si>
  <si>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</si>
  <si>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</si>
  <si>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</si>
  <si>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</si>
  <si>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</si>
  <si>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</si>
  <si>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</si>
  <si>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</si>
  <si>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</si>
  <si>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</si>
  <si>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</si>
  <si>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</si>
  <si>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</si>
  <si>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</si>
  <si>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</si>
  <si>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</si>
  <si>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</si>
  <si>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</si>
  <si>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</si>
  <si>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</si>
  <si>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</si>
  <si>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</si>
  <si>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</si>
  <si>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</si>
  <si>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</si>
  <si>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</si>
  <si>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</si>
  <si>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</si>
  <si>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</si>
  <si>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</si>
  <si>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</si>
  <si>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</si>
  <si>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</si>
  <si>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</si>
  <si>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</si>
  <si>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</si>
  <si>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</si>
  <si>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</si>
  <si>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</si>
  <si>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</si>
  <si>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</si>
  <si>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</si>
  <si>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</si>
  <si>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</si>
  <si>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</si>
  <si>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</si>
  <si>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</si>
  <si>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</si>
  <si>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</si>
  <si>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</si>
  <si>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</si>
  <si>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</si>
  <si>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</si>
  <si>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</si>
  <si>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</si>
  <si>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</si>
  <si>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</si>
  <si>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</si>
  <si>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</si>
  <si>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</si>
  <si>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</si>
  <si>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</si>
  <si>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</si>
  <si>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</si>
  <si>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</si>
  <si>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</si>
  <si>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</si>
  <si>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</si>
  <si>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</si>
  <si>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</si>
  <si>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</si>
  <si>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</si>
  <si>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</si>
  <si>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</si>
  <si>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</si>
  <si>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</si>
  <si>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</si>
  <si>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</si>
  <si>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</si>
  <si>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</si>
  <si>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</si>
  <si>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</si>
  <si>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</si>
  <si>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</si>
  <si>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</si>
  <si>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</si>
  <si>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</si>
  <si>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</si>
  <si>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</si>
  <si>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</si>
  <si>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</si>
  <si>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</si>
  <si>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</si>
  <si>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</si>
  <si>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</si>
  <si>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</si>
  <si>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</si>
  <si>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</si>
  <si>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</si>
  <si>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</si>
  <si>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</si>
  <si>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</si>
  <si>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</si>
  <si>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</si>
  <si>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</si>
  <si>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</si>
  <si>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</si>
  <si>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</si>
  <si>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</si>
  <si>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</si>
  <si>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</si>
  <si>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</si>
  <si>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</si>
  <si>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</si>
  <si>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</si>
  <si>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</si>
  <si>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</si>
  <si>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</si>
  <si>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</si>
  <si>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</si>
  <si>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</si>
  <si>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</si>
  <si>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</si>
  <si>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</si>
  <si>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</si>
  <si>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</si>
  <si>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</si>
  <si>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</si>
  <si>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</si>
  <si>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</si>
  <si>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</si>
  <si>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</si>
  <si>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</si>
  <si>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</si>
  <si>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</si>
  <si>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</si>
  <si>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</si>
  <si>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</si>
  <si>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</si>
  <si>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</si>
  <si>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</si>
  <si>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</si>
  <si>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</si>
  <si>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</si>
  <si>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</si>
  <si>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</si>
  <si>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</si>
  <si>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</si>
  <si>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</si>
  <si>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</si>
  <si>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</si>
  <si>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</si>
  <si>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</si>
  <si>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</si>
  <si>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</si>
  <si>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</si>
  <si>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</si>
  <si>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</si>
  <si>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</si>
  <si>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</si>
  <si>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</si>
  <si>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</si>
  <si>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</si>
  <si>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</si>
  <si>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</si>
  <si>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</si>
  <si>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</si>
  <si>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</si>
  <si>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</si>
  <si>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</si>
  <si>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</si>
  <si>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</si>
  <si>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</si>
  <si>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</si>
  <si>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</si>
  <si>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</si>
  <si>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</si>
  <si>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</si>
  <si>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</si>
  <si>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</si>
  <si>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</si>
  <si>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</si>
  <si>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</si>
  <si>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</si>
  <si>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</si>
  <si>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</si>
  <si>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</si>
  <si>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</si>
  <si>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</si>
  <si>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</si>
  <si>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</si>
  <si>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</si>
  <si>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</si>
  <si>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</si>
  <si>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</si>
  <si>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</si>
  <si>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</si>
  <si>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</si>
  <si>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</si>
  <si>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</si>
  <si>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</si>
  <si>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</si>
  <si>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</si>
  <si>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</si>
  <si>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</si>
  <si>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</si>
  <si>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</si>
  <si>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</si>
  <si>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</si>
  <si>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</si>
  <si>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</si>
  <si>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</si>
  <si>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</si>
  <si>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</si>
  <si>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</si>
  <si>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</si>
  <si>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</si>
  <si>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</si>
  <si>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</si>
  <si>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</si>
  <si>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</si>
  <si>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</si>
  <si>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</si>
  <si>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</si>
  <si>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</si>
  <si>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</si>
  <si>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</si>
  <si>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</si>
  <si>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</si>
  <si>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</si>
  <si>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</si>
  <si>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</si>
  <si>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</si>
  <si>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</si>
  <si>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</si>
  <si>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</si>
  <si>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</si>
  <si>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</si>
  <si>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</si>
  <si>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</si>
  <si>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</si>
  <si>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</si>
  <si>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</si>
  <si>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</si>
  <si>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</si>
  <si>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</si>
  <si>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</si>
  <si>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</si>
  <si>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</si>
  <si>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</si>
  <si>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</si>
  <si>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</si>
  <si>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</si>
  <si>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</si>
  <si>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</si>
  <si>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</si>
  <si>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</si>
  <si>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</si>
  <si>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</si>
  <si>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</si>
  <si>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</si>
  <si>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</si>
  <si>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</si>
  <si>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</si>
  <si>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</si>
  <si>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</si>
  <si>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</si>
  <si>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</si>
  <si>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</si>
  <si>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</si>
  <si>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</si>
  <si>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</si>
  <si>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</si>
  <si>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</si>
  <si>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</si>
  <si>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</si>
  <si>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</si>
  <si>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</si>
  <si>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</si>
  <si>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</si>
  <si>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</si>
  <si>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</si>
  <si>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</si>
  <si>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</si>
  <si>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</si>
  <si>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</si>
  <si>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</si>
  <si>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</si>
  <si>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</si>
  <si>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</si>
  <si>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</si>
  <si>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</si>
  <si>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</si>
  <si>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</si>
  <si>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</si>
  <si>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</si>
  <si>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</si>
  <si>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</si>
  <si>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</si>
  <si>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</si>
  <si>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</si>
  <si>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</si>
  <si>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</si>
  <si>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</si>
  <si>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</si>
  <si>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</si>
  <si>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</si>
  <si>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</si>
  <si>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</si>
  <si>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</si>
  <si>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</si>
  <si>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</si>
  <si>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</si>
  <si>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</si>
  <si>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</si>
  <si>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</si>
  <si>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</si>
  <si>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</si>
  <si>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</si>
  <si>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</si>
  <si>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</si>
  <si>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</si>
  <si>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</si>
  <si>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</si>
  <si>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</si>
  <si>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</si>
  <si>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</si>
  <si>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</si>
  <si>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</si>
  <si>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</si>
  <si>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</si>
  <si>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</si>
  <si>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</si>
  <si>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</si>
  <si>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</si>
  <si>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</si>
  <si>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</si>
  <si>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</si>
  <si>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</si>
  <si>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</si>
  <si>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</si>
  <si>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</si>
  <si>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</si>
  <si>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</si>
  <si>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</si>
  <si>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</si>
  <si>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</si>
  <si>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</si>
  <si>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</si>
  <si>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</si>
  <si>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</si>
  <si>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</si>
  <si>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</si>
  <si>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</si>
  <si>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</si>
  <si>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</si>
  <si>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</si>
  <si>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</si>
  <si>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</si>
  <si>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</si>
  <si>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</si>
  <si>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</si>
  <si>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</si>
  <si>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</si>
  <si>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</si>
  <si>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</si>
  <si>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</si>
  <si>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</si>
  <si>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</si>
  <si>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</si>
  <si>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</si>
  <si>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</si>
  <si>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</si>
  <si>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</si>
  <si>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</si>
  <si>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</si>
  <si>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</si>
  <si>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</si>
  <si>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</si>
  <si>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</si>
  <si>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</si>
  <si>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</si>
  <si>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</si>
  <si>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</si>
  <si>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</si>
  <si>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</si>
  <si>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</si>
  <si>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</si>
  <si>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</si>
  <si>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</si>
  <si>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</si>
  <si>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</si>
  <si>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</si>
  <si>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</si>
  <si>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</si>
  <si>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</si>
  <si>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</si>
  <si>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</si>
  <si>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</si>
  <si>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</si>
  <si>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</si>
  <si>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</si>
  <si>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</si>
  <si>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</si>
  <si>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</si>
  <si>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</si>
  <si>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</si>
  <si>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</si>
  <si>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</si>
  <si>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</si>
  <si>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</si>
  <si>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</si>
  <si>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</si>
  <si>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</si>
  <si>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</si>
  <si>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</si>
  <si>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</si>
  <si>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</si>
  <si>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</si>
  <si>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</si>
  <si>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</si>
  <si>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</si>
  <si>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</si>
  <si>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</si>
  <si>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</si>
  <si>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</si>
  <si>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</si>
  <si>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</si>
  <si>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</si>
  <si>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</si>
  <si>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</si>
  <si>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</si>
  <si>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</si>
  <si>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</si>
  <si>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</si>
  <si>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</si>
  <si>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</si>
  <si>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</si>
  <si>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</si>
  <si>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</si>
  <si>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</si>
  <si>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</si>
  <si>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</si>
  <si>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</si>
  <si>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</si>
  <si>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</si>
  <si>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</si>
  <si>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</si>
  <si>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</si>
  <si>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</si>
  <si>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</si>
  <si>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</si>
  <si>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</si>
  <si>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</si>
  <si>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</si>
  <si>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</si>
  <si>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</si>
  <si>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</si>
  <si>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</si>
  <si>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</si>
  <si>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</si>
  <si>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</si>
  <si>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</si>
  <si>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</si>
  <si>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</si>
  <si>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</si>
  <si>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</si>
  <si>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</si>
  <si>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</si>
  <si>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</si>
  <si>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</si>
  <si>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</si>
  <si>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</si>
  <si>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</si>
  <si>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</si>
  <si>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</si>
  <si>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</si>
  <si>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</si>
  <si>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</si>
  <si>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</si>
  <si>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</si>
  <si>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</si>
  <si>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</si>
  <si>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</si>
  <si>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</si>
  <si>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</si>
  <si>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</si>
  <si>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</si>
  <si>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</si>
  <si>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</si>
  <si>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</si>
  <si>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</si>
  <si>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</si>
  <si>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</si>
  <si>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</si>
  <si>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</si>
  <si>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</si>
  <si>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</si>
  <si>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</si>
  <si>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</si>
  <si>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</si>
  <si>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</si>
  <si>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</si>
  <si>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</si>
  <si>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</si>
  <si>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</si>
  <si>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</si>
  <si>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</si>
  <si>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</si>
  <si>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</si>
  <si>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</si>
  <si>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</si>
  <si>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</si>
  <si>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</si>
  <si>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</si>
  <si>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</si>
  <si>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</si>
  <si>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</si>
  <si>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</si>
  <si>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</si>
  <si>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</si>
  <si>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</si>
  <si>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</si>
  <si>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</si>
  <si>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</si>
  <si>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</si>
  <si>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</si>
  <si>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</si>
  <si>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</si>
  <si>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</si>
  <si>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</si>
  <si>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</si>
  <si>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</si>
  <si>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</si>
  <si>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</si>
  <si>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</si>
  <si>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</si>
  <si>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</si>
  <si>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</si>
  <si>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</si>
  <si>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</si>
  <si>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</si>
  <si>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</si>
  <si>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</si>
  <si>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</si>
  <si>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</si>
  <si>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</si>
  <si>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</si>
  <si>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</si>
  <si>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</si>
  <si>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</si>
  <si>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</si>
  <si>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</si>
  <si>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</si>
  <si>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</si>
  <si>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</si>
  <si>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</si>
  <si>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</si>
  <si>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</si>
  <si>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</si>
  <si>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</si>
  <si>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</si>
  <si>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</si>
  <si>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</si>
  <si>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</si>
  <si>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</si>
  <si>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</si>
  <si>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</si>
  <si>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</si>
  <si>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</si>
  <si>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</si>
  <si>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</si>
  <si>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</si>
  <si>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</si>
  <si>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</si>
  <si>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</si>
  <si>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</si>
  <si>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</si>
  <si>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</si>
  <si>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</si>
  <si>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</si>
  <si>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</si>
  <si>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</si>
  <si>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</si>
  <si>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</si>
  <si>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</si>
  <si>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</si>
  <si>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</si>
  <si>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</si>
  <si>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</si>
  <si>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</si>
  <si>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</si>
  <si>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</si>
  <si>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</si>
  <si>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</si>
  <si>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</si>
  <si>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</si>
  <si>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</si>
  <si>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</si>
  <si>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</si>
  <si>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</si>
  <si>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</si>
  <si>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</si>
  <si>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</si>
  <si>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</si>
  <si>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</si>
  <si>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</si>
  <si>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</si>
  <si>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</si>
  <si>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</si>
  <si>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</si>
  <si>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</si>
  <si>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</si>
  <si>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</si>
  <si>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</si>
  <si>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</si>
  <si>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</si>
  <si>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</si>
  <si>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</si>
  <si>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</si>
  <si>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</si>
  <si>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</si>
  <si>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</si>
  <si>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</si>
  <si>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</si>
  <si>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</si>
  <si>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</si>
  <si>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</si>
  <si>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</si>
  <si>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</si>
  <si>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</si>
  <si>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</si>
  <si>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</si>
  <si>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</si>
  <si>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</si>
  <si>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</si>
  <si>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</si>
  <si>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</si>
  <si>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</si>
  <si>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</si>
  <si>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</si>
  <si>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</si>
  <si>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</si>
  <si>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</si>
  <si>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</si>
  <si>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</si>
  <si>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</si>
  <si>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</si>
  <si>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</si>
  <si>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</si>
  <si>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</si>
  <si>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</si>
  <si>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</si>
  <si>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</si>
  <si>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</si>
  <si>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</si>
  <si>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</si>
  <si>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</si>
  <si>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</si>
  <si>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</si>
  <si>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</si>
  <si>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</si>
  <si>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</si>
  <si>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</si>
  <si>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</si>
  <si>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</si>
  <si>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</si>
  <si>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</si>
  <si>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</si>
  <si>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</si>
  <si>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</si>
  <si>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</si>
  <si>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</si>
  <si>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</si>
  <si>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</si>
  <si>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</si>
  <si>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</si>
  <si>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</si>
  <si>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</si>
  <si>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</si>
  <si>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</si>
  <si>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</si>
  <si>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</si>
  <si>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</si>
  <si>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</si>
  <si>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</si>
  <si>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</si>
  <si>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</si>
  <si>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</si>
  <si>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</si>
  <si>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</si>
  <si>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</si>
  <si>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</si>
  <si>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</si>
  <si>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</si>
  <si>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</si>
  <si>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</si>
  <si>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</si>
  <si>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</si>
  <si>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</si>
  <si>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</si>
  <si>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</si>
  <si>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</si>
  <si>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</si>
  <si>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</si>
  <si>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</si>
  <si>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</si>
  <si>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</si>
  <si>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</si>
  <si>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</si>
  <si>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</si>
  <si>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</si>
  <si>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</si>
  <si>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</si>
  <si>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</si>
  <si>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</si>
  <si>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</si>
  <si>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</si>
  <si>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</si>
  <si>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</si>
  <si>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</si>
  <si>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</si>
  <si>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</si>
  <si>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</si>
  <si>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</si>
  <si>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</si>
  <si>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</si>
  <si>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</si>
  <si>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</si>
  <si>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</si>
  <si>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</si>
  <si>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</si>
  <si>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</si>
  <si>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</si>
  <si>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</si>
  <si>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</si>
  <si>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</si>
  <si>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</si>
  <si>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</si>
  <si>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</si>
  <si>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</si>
  <si>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</si>
  <si>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</si>
  <si>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</si>
  <si>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</si>
  <si>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</si>
  <si>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</si>
  <si>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</si>
  <si>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</si>
  <si>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</si>
  <si>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</si>
  <si>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</si>
  <si>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</si>
  <si>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</si>
  <si>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</si>
  <si>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</si>
  <si>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</si>
  <si>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</si>
  <si>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</si>
  <si>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</si>
  <si>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</si>
  <si>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</si>
  <si>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</si>
  <si>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</si>
  <si>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</si>
  <si>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</si>
  <si>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</si>
  <si>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</si>
  <si>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</si>
  <si>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</si>
  <si>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</si>
  <si>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</si>
  <si>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</si>
  <si>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</si>
  <si>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</si>
  <si>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</si>
  <si>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</si>
  <si>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</si>
  <si>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</si>
  <si>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</si>
  <si>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</si>
  <si>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</si>
  <si>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</si>
  <si>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</si>
  <si>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</si>
  <si>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</si>
  <si>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</si>
  <si>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</si>
  <si>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</si>
  <si>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</si>
  <si>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</si>
  <si>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</si>
  <si>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</si>
  <si>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</si>
  <si>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</si>
  <si>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</si>
  <si>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</si>
  <si>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</si>
  <si>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</si>
  <si>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</si>
  <si>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</si>
  <si>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</si>
  <si>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</si>
  <si>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</si>
  <si>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</si>
  <si>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</si>
  <si>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</si>
  <si>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</si>
  <si>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</si>
  <si>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</si>
  <si>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</si>
  <si>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</si>
  <si>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</si>
  <si>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</si>
  <si>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</si>
  <si>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</si>
  <si>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</si>
  <si>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</si>
  <si>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</si>
  <si>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</si>
  <si>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</si>
  <si>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</si>
  <si>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</si>
  <si>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</si>
  <si>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</si>
  <si>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</si>
  <si>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</si>
  <si>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</si>
  <si>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</si>
  <si>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</si>
  <si>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</si>
  <si>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</si>
  <si>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</si>
  <si>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</si>
  <si>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</si>
  <si>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</si>
  <si>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</si>
  <si>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</si>
  <si>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</si>
  <si>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</si>
  <si>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</si>
  <si>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</si>
  <si>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</si>
  <si>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</si>
  <si>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</si>
  <si>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</si>
  <si>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</si>
  <si>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</si>
  <si>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</si>
  <si>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</si>
  <si>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</si>
  <si>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</si>
  <si>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</si>
  <si>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</si>
  <si>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</si>
  <si>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</si>
  <si>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</si>
  <si>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</si>
  <si>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</si>
  <si>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</si>
  <si>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</si>
  <si>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</si>
  <si>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</si>
  <si>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</si>
  <si>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</si>
  <si>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</si>
  <si>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</si>
  <si>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</si>
  <si>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</si>
  <si>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</si>
  <si>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</si>
  <si>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</si>
  <si>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</si>
  <si>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</si>
  <si>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</si>
  <si>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</si>
  <si>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</si>
  <si>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</si>
  <si>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</si>
  <si>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</si>
  <si>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</si>
  <si>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</si>
  <si>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</si>
  <si>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</si>
  <si>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</si>
  <si>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</si>
  <si>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</si>
  <si>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</si>
  <si>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</si>
  <si>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</si>
  <si>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</si>
  <si>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</si>
  <si>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</si>
  <si>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</si>
  <si>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</si>
  <si>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</si>
  <si>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</si>
  <si>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</si>
  <si>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</si>
  <si>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</si>
  <si>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</si>
  <si>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</si>
  <si>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</si>
  <si>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</si>
  <si>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</si>
  <si>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</si>
  <si>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</si>
  <si>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</si>
  <si>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</si>
  <si>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</si>
  <si>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</si>
  <si>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</si>
  <si>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</si>
  <si>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</si>
  <si>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</si>
  <si>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</si>
  <si>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</si>
  <si>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</si>
  <si>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</si>
  <si>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</si>
  <si>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</si>
  <si>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</si>
  <si>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</si>
  <si>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</si>
  <si>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</si>
  <si>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</si>
  <si>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</si>
  <si>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</si>
  <si>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</si>
  <si>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</si>
  <si>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</si>
  <si>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</si>
  <si>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</si>
  <si>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</si>
  <si>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</si>
  <si>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</si>
  <si>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</si>
  <si>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</si>
  <si>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</si>
  <si>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</si>
  <si>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</si>
  <si>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</si>
  <si>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</si>
  <si>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</si>
  <si>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</si>
  <si>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</si>
  <si>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</si>
  <si>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</si>
  <si>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</si>
  <si>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</si>
  <si>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</si>
  <si>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</si>
  <si>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</si>
  <si>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</si>
  <si>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</si>
  <si>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</si>
  <si>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</si>
  <si>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</si>
  <si>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</si>
  <si>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</si>
  <si>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</si>
  <si>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</si>
  <si>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</si>
  <si>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</si>
  <si>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</si>
  <si>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</si>
  <si>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</si>
  <si>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</si>
  <si>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</si>
  <si>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</si>
  <si>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</si>
  <si>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</si>
  <si>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</si>
  <si>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</si>
  <si>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</si>
  <si>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</si>
  <si>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</si>
  <si>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</si>
  <si>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</si>
  <si>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</si>
  <si>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</si>
  <si>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</si>
  <si>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</si>
  <si>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</si>
  <si>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</si>
  <si>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</si>
  <si>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</si>
  <si>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</si>
  <si>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</si>
  <si>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</si>
  <si>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</si>
  <si>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</si>
  <si>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</si>
  <si>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</si>
  <si>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</si>
  <si>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</si>
  <si>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</si>
  <si>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</si>
  <si>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</si>
  <si>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</si>
  <si>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</si>
  <si>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</si>
  <si>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</si>
  <si>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</si>
  <si>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</si>
  <si>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</si>
  <si>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</si>
  <si>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</si>
  <si>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</si>
  <si>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</si>
  <si>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</si>
  <si>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</si>
  <si>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</si>
  <si>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</si>
  <si>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</si>
  <si>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</si>
  <si>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</si>
  <si>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</si>
  <si>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</si>
  <si>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</si>
  <si>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</si>
  <si>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</si>
  <si>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</si>
  <si>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</si>
  <si>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</si>
  <si>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</si>
  <si>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</si>
  <si>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</si>
  <si>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</si>
  <si>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</si>
  <si>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</si>
  <si>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</si>
  <si>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</si>
  <si>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</si>
  <si>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</si>
  <si>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</si>
  <si>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</si>
  <si>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</si>
  <si>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</si>
  <si>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</si>
  <si>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</si>
  <si>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</si>
  <si>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</si>
  <si>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</si>
  <si>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</si>
  <si>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</si>
  <si>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</si>
  <si>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</si>
  <si>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</si>
  <si>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</si>
  <si>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</si>
  <si>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</si>
  <si>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</si>
  <si>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</si>
  <si>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</si>
  <si>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</si>
  <si>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</si>
  <si>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</si>
  <si>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</si>
  <si>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</si>
  <si>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</si>
  <si>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</si>
  <si>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</si>
  <si>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</si>
  <si>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</si>
  <si>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</si>
  <si>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</si>
  <si>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</si>
  <si>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</si>
  <si>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</si>
  <si>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</si>
  <si>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</si>
  <si>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</si>
  <si>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</si>
  <si>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</si>
  <si>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</si>
  <si>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</si>
  <si>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</si>
  <si>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</si>
  <si>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</si>
  <si>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</si>
  <si>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</si>
  <si>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</si>
  <si>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</si>
  <si>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</si>
  <si>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</si>
  <si>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</si>
  <si>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</si>
  <si>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</si>
  <si>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</si>
  <si>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</si>
  <si>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</si>
  <si>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</si>
  <si>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</si>
  <si>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</si>
  <si>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</si>
  <si>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</si>
  <si>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</si>
  <si>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</si>
  <si>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</si>
  <si>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</si>
  <si>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</si>
  <si>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</si>
  <si>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</si>
  <si>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</si>
  <si>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</si>
  <si>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</si>
  <si>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</si>
  <si>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</si>
  <si>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</si>
  <si>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</si>
  <si>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</si>
  <si>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</si>
  <si>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</si>
  <si>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</si>
  <si>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</si>
  <si>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</si>
  <si>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</si>
  <si>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</si>
  <si>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</si>
  <si>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</si>
  <si>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</si>
  <si>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</si>
  <si>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</si>
  <si>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</si>
  <si>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</si>
  <si>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</si>
  <si>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</si>
  <si>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</si>
  <si>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</si>
  <si>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</si>
  <si>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</si>
  <si>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</si>
  <si>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</si>
  <si>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</si>
  <si>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</si>
  <si>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</si>
  <si>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</si>
  <si>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</si>
  <si>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</si>
  <si>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</si>
  <si>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</si>
  <si>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</si>
  <si>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</si>
  <si>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</si>
  <si>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</si>
  <si>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</si>
  <si>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</si>
  <si>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</si>
  <si>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</si>
  <si>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</si>
  <si>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</si>
  <si>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</si>
  <si>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</si>
  <si>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</si>
  <si>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</si>
  <si>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</si>
  <si>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</si>
  <si>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</si>
  <si>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</si>
  <si>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</si>
  <si>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</si>
  <si>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</si>
  <si>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</si>
  <si>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</si>
  <si>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</si>
  <si>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</si>
  <si>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</si>
  <si>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</si>
  <si>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</si>
  <si>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</si>
  <si>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</si>
  <si>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</si>
  <si>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</si>
  <si>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</si>
  <si>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</si>
  <si>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</si>
  <si>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</si>
  <si>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</si>
  <si>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</si>
  <si>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</si>
  <si>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</si>
  <si>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</si>
  <si>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</si>
  <si>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</si>
  <si>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</si>
  <si>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</si>
  <si>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</si>
  <si>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</si>
  <si>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</si>
  <si>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</si>
  <si>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</si>
  <si>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</si>
  <si>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</si>
  <si>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</si>
  <si>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</si>
  <si>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</si>
  <si>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</si>
  <si>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</si>
  <si>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</si>
  <si>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</si>
  <si>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</si>
  <si>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</si>
  <si>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</si>
  <si>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</si>
  <si>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</si>
  <si>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</si>
  <si>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</si>
  <si>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</si>
  <si>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</si>
  <si>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</si>
  <si>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</si>
  <si>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</si>
  <si>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</si>
  <si>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</si>
  <si>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</si>
  <si>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</si>
  <si>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</si>
  <si>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</si>
  <si>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</si>
  <si>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</si>
  <si>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</si>
  <si>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</si>
  <si>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</si>
  <si>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</si>
  <si>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</si>
  <si>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</si>
  <si>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</si>
  <si>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</si>
  <si>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</si>
  <si>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</si>
  <si>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</si>
  <si>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</si>
  <si>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</si>
  <si>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</si>
  <si>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</si>
  <si>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</si>
  <si>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</si>
  <si>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</si>
  <si>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</si>
  <si>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</si>
  <si>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</si>
  <si>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</si>
  <si>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</si>
  <si>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</si>
  <si>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</si>
  <si>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</si>
  <si>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</si>
  <si>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</si>
  <si>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</si>
  <si>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</si>
  <si>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</si>
  <si>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</si>
  <si>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</si>
  <si>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</si>
  <si>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</si>
  <si>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</si>
  <si>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</si>
  <si>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</si>
  <si>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</si>
  <si>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</si>
  <si>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</si>
  <si>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</si>
  <si>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</si>
  <si>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</si>
  <si>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</si>
  <si>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</si>
  <si>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</si>
  <si>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</si>
  <si>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</si>
  <si>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</si>
  <si>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</si>
  <si>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</si>
  <si>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</si>
  <si>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</si>
  <si>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</si>
  <si>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</si>
  <si>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</si>
  <si>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</si>
  <si>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</si>
  <si>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</si>
  <si>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</si>
  <si>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</si>
  <si>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</si>
  <si>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</si>
  <si>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</si>
  <si>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</si>
  <si>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</si>
  <si>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</si>
  <si>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</si>
  <si>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</si>
  <si>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</si>
  <si>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</si>
  <si>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</si>
  <si>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</si>
  <si>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</si>
  <si>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</si>
  <si>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</si>
  <si>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</si>
  <si>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</si>
  <si>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</si>
  <si>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</si>
  <si>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</si>
  <si>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</si>
  <si>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</si>
  <si>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</si>
  <si>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</si>
  <si>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</si>
  <si>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</si>
  <si>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</si>
  <si>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</si>
  <si>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</si>
  <si>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</si>
  <si>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</si>
  <si>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</si>
  <si>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</si>
  <si>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</si>
  <si>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</si>
  <si>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</si>
  <si>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</si>
  <si>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</si>
  <si>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</si>
  <si>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</si>
  <si>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</si>
  <si>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</si>
  <si>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</si>
  <si>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</si>
  <si>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</si>
  <si>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</si>
  <si>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</si>
  <si>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</si>
  <si>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</si>
  <si>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</si>
  <si>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</si>
  <si>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</si>
  <si>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</si>
  <si>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</si>
  <si>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</si>
  <si>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</si>
  <si>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</si>
  <si>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</si>
  <si>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</si>
  <si>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</si>
  <si>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</si>
  <si>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</si>
  <si>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</si>
  <si>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</si>
  <si>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</si>
  <si>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</si>
  <si>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</si>
  <si>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</si>
  <si>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</si>
  <si>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</si>
  <si>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</si>
  <si>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</si>
  <si>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</si>
  <si>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</si>
  <si>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</si>
  <si>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</si>
  <si>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</si>
  <si>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</si>
  <si>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</si>
  <si>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</si>
  <si>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</si>
  <si>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</si>
  <si>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</si>
  <si>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</si>
  <si>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</si>
  <si>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</si>
  <si>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</si>
  <si>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</si>
  <si>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</si>
  <si>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</si>
  <si>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</si>
  <si>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</si>
  <si>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</si>
  <si>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</si>
  <si>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</si>
  <si>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</si>
  <si>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</si>
  <si>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</si>
  <si>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</si>
  <si>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</si>
  <si>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</si>
  <si>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</si>
  <si>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</si>
  <si>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</si>
  <si>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</si>
  <si>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</si>
  <si>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</si>
  <si>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</si>
  <si>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</si>
  <si>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</si>
  <si>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</si>
  <si>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</si>
  <si>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</si>
  <si>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</si>
  <si>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</si>
  <si>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</si>
  <si>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</si>
  <si>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</si>
  <si>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</si>
  <si>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</si>
  <si>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</si>
  <si>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</si>
  <si>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</si>
  <si>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</si>
  <si>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</si>
  <si>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</si>
  <si>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</si>
  <si>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</si>
  <si>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</si>
  <si>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</si>
  <si>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</si>
  <si>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</si>
  <si>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</si>
  <si>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</si>
  <si>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</si>
  <si>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</si>
  <si>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</si>
  <si>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</si>
  <si>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</si>
  <si>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</si>
  <si>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</si>
  <si>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</si>
  <si>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</si>
  <si>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</si>
  <si>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</si>
  <si>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</si>
  <si>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</si>
  <si>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</si>
  <si>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</si>
  <si>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</si>
  <si>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</si>
  <si>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</si>
  <si>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</si>
  <si>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</si>
  <si>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</si>
  <si>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</si>
  <si>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</si>
  <si>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</si>
  <si>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</si>
  <si>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</si>
  <si>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</si>
  <si>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</si>
  <si>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</si>
  <si>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</si>
  <si>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</si>
  <si>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</si>
  <si>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</si>
  <si>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</si>
  <si>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</si>
  <si>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</si>
  <si>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</si>
  <si>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</si>
  <si>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</si>
  <si>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</si>
  <si>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</si>
  <si>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</si>
  <si>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</si>
  <si>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</si>
  <si>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</si>
  <si>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</si>
  <si>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</si>
  <si>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</si>
  <si>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</si>
  <si>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</si>
  <si>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</si>
  <si>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</si>
  <si>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</si>
  <si>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</si>
  <si>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</si>
  <si>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</si>
  <si>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</si>
  <si>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</si>
  <si>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</si>
  <si>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</si>
  <si>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</si>
  <si>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</si>
  <si>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</si>
  <si>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</si>
  <si>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</si>
  <si>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</si>
  <si>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</si>
  <si>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</si>
  <si>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</si>
  <si>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</si>
  <si>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</si>
  <si>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</si>
  <si>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</si>
  <si>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</si>
  <si>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</si>
  <si>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</si>
  <si>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</si>
  <si>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</si>
  <si>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</si>
  <si>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</si>
  <si>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</si>
  <si>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</si>
  <si>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</si>
  <si>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</si>
  <si>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</si>
  <si>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</si>
  <si>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</si>
  <si>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</si>
  <si>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</si>
  <si>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</si>
  <si>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</si>
  <si>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</si>
  <si>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</si>
  <si>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</si>
  <si>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</si>
  <si>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</si>
  <si>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</si>
  <si>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</si>
  <si>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</si>
  <si>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</si>
  <si>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</si>
  <si>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</si>
  <si>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</si>
  <si>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</si>
  <si>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</si>
  <si>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</si>
  <si>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</si>
  <si>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</si>
  <si>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</si>
  <si>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</si>
  <si>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</si>
  <si>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</si>
  <si>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</si>
  <si>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</si>
  <si>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</si>
  <si>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</si>
  <si>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</si>
  <si>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</si>
  <si>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</si>
  <si>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</si>
  <si>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</si>
  <si>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</si>
  <si>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</si>
  <si>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</si>
  <si>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</si>
  <si>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</si>
  <si>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</si>
  <si>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</si>
  <si>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</si>
  <si>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</si>
  <si>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</si>
  <si>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</si>
  <si>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</si>
  <si>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</si>
  <si>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</si>
  <si>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</si>
  <si>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</si>
  <si>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</si>
  <si>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</si>
  <si>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</si>
  <si>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</si>
  <si>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</si>
  <si>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</si>
  <si>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</si>
  <si>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</si>
  <si>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</si>
  <si>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</si>
  <si>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</si>
  <si>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</si>
  <si>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</si>
  <si>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</si>
  <si>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</si>
  <si>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</si>
  <si>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</si>
  <si>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</si>
  <si>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</si>
  <si>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</si>
  <si>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</si>
  <si>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</si>
  <si>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</si>
  <si>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</si>
  <si>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</si>
  <si>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</si>
  <si>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</si>
  <si>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</si>
  <si>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</si>
  <si>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</si>
  <si>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</si>
  <si>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</si>
  <si>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</si>
  <si>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</si>
  <si>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</si>
  <si>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</si>
  <si>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</si>
  <si>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</si>
  <si>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</si>
  <si>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</si>
  <si>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</si>
  <si>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</si>
  <si>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</si>
  <si>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</si>
  <si>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</si>
  <si>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</si>
  <si>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</si>
  <si>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</si>
  <si>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</si>
  <si>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</si>
  <si>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</si>
  <si>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</si>
  <si>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</si>
  <si>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</si>
  <si>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</si>
  <si>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</si>
  <si>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</si>
  <si>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</si>
  <si>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</si>
  <si>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</si>
  <si>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</si>
  <si>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</si>
  <si>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</si>
  <si>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</si>
  <si>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</si>
  <si>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</si>
  <si>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</si>
  <si>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</si>
  <si>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</si>
  <si>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</si>
  <si>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</si>
  <si>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</si>
  <si>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</si>
  <si>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</si>
  <si>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</si>
  <si>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</si>
  <si>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</si>
  <si>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</si>
  <si>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</si>
  <si>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</si>
  <si>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</si>
  <si>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</si>
  <si>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</si>
  <si>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</si>
  <si>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</si>
  <si>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</si>
  <si>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</si>
  <si>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</si>
  <si>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</si>
  <si>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</si>
  <si>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</si>
  <si>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</si>
  <si>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</si>
  <si>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</si>
  <si>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</si>
  <si>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</si>
  <si>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</si>
  <si>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</si>
  <si>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</si>
  <si>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</si>
  <si>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</si>
  <si>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</si>
  <si>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</si>
  <si>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</si>
  <si>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</si>
  <si>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</si>
  <si>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</si>
  <si>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</si>
  <si>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</si>
  <si>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</si>
  <si>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</si>
  <si>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</si>
  <si>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</si>
  <si>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</si>
  <si>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</si>
  <si>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</si>
  <si>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</si>
  <si>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</si>
  <si>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</si>
  <si>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</si>
  <si>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</si>
  <si>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</si>
  <si>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</si>
  <si>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</si>
  <si>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</si>
  <si>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</si>
  <si>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</si>
  <si>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</si>
  <si>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</si>
  <si>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</si>
  <si>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</si>
  <si>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</si>
  <si>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</si>
  <si>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</si>
  <si>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</si>
  <si>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</si>
  <si>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</si>
  <si>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</si>
  <si>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</si>
  <si>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</si>
  <si>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</si>
  <si>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</si>
  <si>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</si>
  <si>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</si>
  <si>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</si>
  <si>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</si>
  <si>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</si>
  <si>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</si>
  <si>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</si>
  <si>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</si>
  <si>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</si>
  <si>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</si>
  <si>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</si>
  <si>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</si>
  <si>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</si>
  <si>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</si>
  <si>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</si>
  <si>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</si>
  <si>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</si>
  <si>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</si>
  <si>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</si>
  <si>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</si>
  <si>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</si>
  <si>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</si>
  <si>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</si>
  <si>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</si>
  <si>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</si>
  <si>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</si>
  <si>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</si>
  <si>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</si>
  <si>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</si>
  <si>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</si>
  <si>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</si>
  <si>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</si>
  <si>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</si>
  <si>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</si>
  <si>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</si>
  <si>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</si>
  <si>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</si>
  <si>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</si>
  <si>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</si>
  <si>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</si>
  <si>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</si>
  <si>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</si>
  <si>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</si>
  <si>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</si>
  <si>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</si>
  <si>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</si>
  <si>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</si>
  <si>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</si>
  <si>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</si>
  <si>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</si>
  <si>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</si>
  <si>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</si>
  <si>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</si>
  <si>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</si>
  <si>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</si>
  <si>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</si>
  <si>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</si>
  <si>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</si>
  <si>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</si>
  <si>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</si>
  <si>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</si>
  <si>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</si>
  <si>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</si>
  <si>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</si>
  <si>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</si>
  <si>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</si>
  <si>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</si>
  <si>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</si>
  <si>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</si>
  <si>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</si>
  <si>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</si>
  <si>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</si>
  <si>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</si>
  <si>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</si>
  <si>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</si>
  <si>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</si>
  <si>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</si>
  <si>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</si>
  <si>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</si>
  <si>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</si>
  <si>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</si>
  <si>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</si>
  <si>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</si>
  <si>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</si>
  <si>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</si>
  <si>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</si>
  <si>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</si>
  <si>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</si>
  <si>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</si>
  <si>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</si>
  <si>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</si>
  <si>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</si>
  <si>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</si>
  <si>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</si>
  <si>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</si>
  <si>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</si>
  <si>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</si>
  <si>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</si>
  <si>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</si>
  <si>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</si>
  <si>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</si>
  <si>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</si>
  <si>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</si>
  <si>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</si>
  <si>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</si>
  <si>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</si>
  <si>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</si>
  <si>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</si>
  <si>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</si>
  <si>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</si>
  <si>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</si>
  <si>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</si>
  <si>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</si>
  <si>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</si>
  <si>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</si>
  <si>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</si>
  <si>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</si>
  <si>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</si>
  <si>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</si>
  <si>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</si>
  <si>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</si>
  <si>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</si>
  <si>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</si>
  <si>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</si>
  <si>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</si>
  <si>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</si>
  <si>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</si>
  <si>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</si>
  <si>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</si>
  <si>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</si>
  <si>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</si>
  <si>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</si>
  <si>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</si>
  <si>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</si>
  <si>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</si>
  <si>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</si>
  <si>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</si>
  <si>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</si>
  <si>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</si>
  <si>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</si>
  <si>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</si>
  <si>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</si>
  <si>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</si>
  <si>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</si>
  <si>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</si>
  <si>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</si>
  <si>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</si>
  <si>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</si>
  <si>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</si>
  <si>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</si>
  <si>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</si>
  <si>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</si>
  <si>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</si>
  <si>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</si>
  <si>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</si>
  <si>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</si>
  <si>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</si>
  <si>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</si>
  <si>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</si>
  <si>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</si>
  <si>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</si>
  <si>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</si>
  <si>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</si>
  <si>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</si>
  <si>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</si>
  <si>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</si>
  <si>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</si>
  <si>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</si>
  <si>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</si>
  <si>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</si>
  <si>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</si>
  <si>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</si>
  <si>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</si>
  <si>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</si>
  <si>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</si>
  <si>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</si>
  <si>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</si>
  <si>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</si>
  <si>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</si>
  <si>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</si>
  <si>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</si>
  <si>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</si>
  <si>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</si>
  <si>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</si>
  <si>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</si>
  <si>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</si>
  <si>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</si>
  <si>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</si>
  <si>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</si>
  <si>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</si>
  <si>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</si>
  <si>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</si>
  <si>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</si>
  <si>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</si>
  <si>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</si>
  <si>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</si>
  <si>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</si>
  <si>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</si>
  <si>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</si>
  <si>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</si>
  <si>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</si>
  <si>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</si>
  <si>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</si>
  <si>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</si>
  <si>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</si>
  <si>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</si>
  <si>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</si>
  <si>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</si>
  <si>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</si>
  <si>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</si>
  <si>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</si>
  <si>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</si>
  <si>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</si>
  <si>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</si>
  <si>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</si>
  <si>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</si>
  <si>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</si>
  <si>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</si>
  <si>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</si>
  <si>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</si>
  <si>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</si>
  <si>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</si>
  <si>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</si>
  <si>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</si>
  <si>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</si>
  <si>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</si>
  <si>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</si>
  <si>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</si>
  <si>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</si>
  <si>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</si>
  <si>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</si>
  <si>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</si>
  <si>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</si>
  <si>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</si>
  <si>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</si>
  <si>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</si>
  <si>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</si>
  <si>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</si>
  <si>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</si>
  <si>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</si>
  <si>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</si>
  <si>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</si>
  <si>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</si>
  <si>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</si>
  <si>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</si>
  <si>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</si>
  <si>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</si>
  <si>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</si>
  <si>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</si>
  <si>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</si>
  <si>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</si>
  <si>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</si>
  <si>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</si>
  <si>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</si>
  <si>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</si>
  <si>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</si>
  <si>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</si>
  <si>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</si>
  <si>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</si>
  <si>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</si>
  <si>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</si>
  <si>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</si>
  <si>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</si>
  <si>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</si>
  <si>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</si>
  <si>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</si>
  <si>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</si>
  <si>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</si>
  <si>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</si>
  <si>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</si>
  <si>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</si>
  <si>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</si>
  <si>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</si>
  <si>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</si>
  <si>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</si>
  <si>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</si>
  <si>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</si>
  <si>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</si>
  <si>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</si>
  <si>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</si>
  <si>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</si>
  <si>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</si>
  <si>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</si>
  <si>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</si>
  <si>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</si>
  <si>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</si>
  <si>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</si>
  <si>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</si>
  <si>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</si>
  <si>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</si>
  <si>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</si>
  <si>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</si>
  <si>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</si>
  <si>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</si>
  <si>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</si>
  <si>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</si>
  <si>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</si>
  <si>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</si>
  <si>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</si>
  <si>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</si>
  <si>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</si>
  <si>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</si>
  <si>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</si>
  <si>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</si>
  <si>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</si>
  <si>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</si>
  <si>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</si>
  <si>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</si>
  <si>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</si>
  <si>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</si>
  <si>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</si>
  <si>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</si>
  <si>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</si>
  <si>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</si>
  <si>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</si>
  <si>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</si>
  <si>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</si>
  <si>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</si>
  <si>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</si>
  <si>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</si>
  <si>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</si>
  <si>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</si>
  <si>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</si>
  <si>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</si>
  <si>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</si>
  <si>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</si>
  <si>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</si>
  <si>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</si>
  <si>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</si>
  <si>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</si>
  <si>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</si>
  <si>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</si>
  <si>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</si>
  <si>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</si>
  <si>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</si>
  <si>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</si>
  <si>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</si>
  <si>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</si>
  <si>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</si>
  <si>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</si>
  <si>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</si>
  <si>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</si>
  <si>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</si>
  <si>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</si>
  <si>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</si>
  <si>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</si>
  <si>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</si>
  <si>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</si>
  <si>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</si>
  <si>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</si>
  <si>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</si>
  <si>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</si>
  <si>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</si>
  <si>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</si>
  <si>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</si>
  <si>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</si>
  <si>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</si>
  <si>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</si>
  <si>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</si>
  <si>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</si>
  <si>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</si>
  <si>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</si>
  <si>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</si>
  <si>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</si>
  <si>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</si>
  <si>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</si>
  <si>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</si>
  <si>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</si>
  <si>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</si>
  <si>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</si>
  <si>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</si>
  <si>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</si>
  <si>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</si>
  <si>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</si>
  <si>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</si>
  <si>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</si>
  <si>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</si>
  <si>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</si>
  <si>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</si>
  <si>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</si>
  <si>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</si>
  <si>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</si>
  <si>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</si>
  <si>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</si>
  <si>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</si>
  <si>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</si>
  <si>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</si>
  <si>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</si>
  <si>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</si>
  <si>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</si>
  <si>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</si>
  <si>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</si>
  <si>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</si>
  <si>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</si>
  <si>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</si>
  <si>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</si>
  <si>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</si>
  <si>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</si>
  <si>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</si>
  <si>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</si>
  <si>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</si>
  <si>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</si>
  <si>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</si>
  <si>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</si>
  <si>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</si>
  <si>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</si>
  <si>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</si>
  <si>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</si>
  <si>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</si>
  <si>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</si>
  <si>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</si>
  <si>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</si>
  <si>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</si>
  <si>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</si>
  <si>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</si>
  <si>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</si>
  <si>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</si>
  <si>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</si>
  <si>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</si>
  <si>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</si>
  <si>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</si>
  <si>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</si>
  <si>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</si>
  <si>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</si>
  <si>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</si>
  <si>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</si>
  <si>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</si>
  <si>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</si>
  <si>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</si>
  <si>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</si>
  <si>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</si>
  <si>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</si>
  <si>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</si>
  <si>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</si>
  <si>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</si>
  <si>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</si>
  <si>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</si>
  <si>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</si>
  <si>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</si>
  <si>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</si>
  <si>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</si>
  <si>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</si>
  <si>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</si>
  <si>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</si>
  <si>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</si>
  <si>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</si>
  <si>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</si>
  <si>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</si>
  <si>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</si>
  <si>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</si>
  <si>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</si>
  <si>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</si>
  <si>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</si>
  <si>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</si>
  <si>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</si>
  <si>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</si>
  <si>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</si>
  <si>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</si>
  <si>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</si>
  <si>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</si>
  <si>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</si>
  <si>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</si>
  <si>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</si>
  <si>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</si>
  <si>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</si>
  <si>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</si>
  <si>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</si>
  <si>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</si>
  <si>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</si>
  <si>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</si>
  <si>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</si>
  <si>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</si>
  <si>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</si>
  <si>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</si>
  <si>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</si>
  <si>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</si>
  <si>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</si>
  <si>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</si>
  <si>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</si>
  <si>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</si>
  <si>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</si>
  <si>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</si>
  <si>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</si>
  <si>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</si>
  <si>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</si>
  <si>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</si>
  <si>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</si>
  <si>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</si>
  <si>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</si>
  <si>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</si>
  <si>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</si>
  <si>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</si>
  <si>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</si>
  <si>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</si>
  <si>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</si>
  <si>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</si>
  <si>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</si>
  <si>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</si>
  <si>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</si>
  <si>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</si>
  <si>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</si>
  <si>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</si>
  <si>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</si>
  <si>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</si>
  <si>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</si>
  <si>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</si>
  <si>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</si>
  <si>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</si>
  <si>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</si>
  <si>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</si>
  <si>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</si>
  <si>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</si>
  <si>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</si>
  <si>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</si>
  <si>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</si>
  <si>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</si>
  <si>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</si>
  <si>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</si>
  <si>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</si>
  <si>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</si>
  <si>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</si>
  <si>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</si>
  <si>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</si>
  <si>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</si>
  <si>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</si>
  <si>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</si>
  <si>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</si>
  <si>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</si>
  <si>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</si>
  <si>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</si>
  <si>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</si>
  <si>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</si>
  <si>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</si>
  <si>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</si>
  <si>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</si>
  <si>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</si>
  <si>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</si>
  <si>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</si>
  <si>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</si>
  <si>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</si>
  <si>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</si>
  <si>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</si>
  <si>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</si>
  <si>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</si>
  <si>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</si>
  <si>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</si>
  <si>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</si>
  <si>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</si>
  <si>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</si>
  <si>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</si>
  <si>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</si>
  <si>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</si>
  <si>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</si>
  <si>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</si>
  <si>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</si>
  <si>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</si>
  <si>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</si>
  <si>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</si>
  <si>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</si>
  <si>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</si>
  <si>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</si>
  <si>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</si>
  <si>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</si>
  <si>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</si>
  <si>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</si>
  <si>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</si>
  <si>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</si>
  <si>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</si>
  <si>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</si>
  <si>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</si>
  <si>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</si>
  <si>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</si>
  <si>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</si>
  <si>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</si>
  <si>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</si>
  <si>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</si>
  <si>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</si>
  <si>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</si>
  <si>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</si>
  <si>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</si>
  <si>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</si>
  <si>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</si>
  <si>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</si>
  <si>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</si>
  <si>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</si>
  <si>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</si>
  <si>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</si>
  <si>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</si>
  <si>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</si>
  <si>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</si>
  <si>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</si>
  <si>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</si>
  <si>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</si>
  <si>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</si>
  <si>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</si>
  <si>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</si>
  <si>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</si>
  <si>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</si>
  <si>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</si>
  <si>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</si>
  <si>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</si>
  <si>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</si>
  <si>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</si>
  <si>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</si>
  <si>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</si>
  <si>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</si>
  <si>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</si>
  <si>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</si>
  <si>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</si>
  <si>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</si>
  <si>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</si>
  <si>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</si>
  <si>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</si>
  <si>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</si>
  <si>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</si>
  <si>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</si>
  <si>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</si>
  <si>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</si>
  <si>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</si>
  <si>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</si>
  <si>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</si>
  <si>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</si>
  <si>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</si>
  <si>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</si>
  <si>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</si>
  <si>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</si>
  <si>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</si>
  <si>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</si>
  <si>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</si>
  <si>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</si>
  <si>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</si>
  <si>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</si>
  <si>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</si>
  <si>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</si>
  <si>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</si>
  <si>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</si>
  <si>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</si>
  <si>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</si>
  <si>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</si>
  <si>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</si>
  <si>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</si>
  <si>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</si>
  <si>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</si>
  <si>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</si>
  <si>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</si>
  <si>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</si>
  <si>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</si>
  <si>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</si>
  <si>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</si>
  <si>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</si>
  <si>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</si>
  <si>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</si>
  <si>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</si>
  <si>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</si>
  <si>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</si>
  <si>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</si>
  <si>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</si>
  <si>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</si>
  <si>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</si>
  <si>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</si>
  <si>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</si>
  <si>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</si>
  <si>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</si>
  <si>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</si>
  <si>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</si>
  <si>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</si>
  <si>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</si>
  <si>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</si>
  <si>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</si>
  <si>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</si>
  <si>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</si>
  <si>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</si>
  <si>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</si>
  <si>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</si>
  <si>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</si>
  <si>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</si>
  <si>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</si>
  <si>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</si>
  <si>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</si>
  <si>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</si>
  <si>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</si>
  <si>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</si>
  <si>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</si>
  <si>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</si>
  <si>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</si>
  <si>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</si>
  <si>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</si>
  <si>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</si>
  <si>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</si>
  <si>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</si>
  <si>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</si>
  <si>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</si>
  <si>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</si>
  <si>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</si>
  <si>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</si>
  <si>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</si>
  <si>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</si>
  <si>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</si>
  <si>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</si>
  <si>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</si>
  <si>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</si>
  <si>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</si>
  <si>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</si>
  <si>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</si>
  <si>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</si>
  <si>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</si>
  <si>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</si>
  <si>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</si>
  <si>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</si>
  <si>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</si>
  <si>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</si>
  <si>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</si>
  <si>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</si>
  <si>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</si>
  <si>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</si>
  <si>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</si>
  <si>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</si>
  <si>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</si>
  <si>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</si>
  <si>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</si>
  <si>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</si>
  <si>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</si>
  <si>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</si>
  <si>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</si>
  <si>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</si>
  <si>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</si>
  <si>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</si>
  <si>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</si>
  <si>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</si>
  <si>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</si>
  <si>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</si>
  <si>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</si>
  <si>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</si>
  <si>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</si>
  <si>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</si>
  <si>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</si>
  <si>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</si>
  <si>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</si>
  <si>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</si>
  <si>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</si>
  <si>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</si>
  <si>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</si>
  <si>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</si>
  <si>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</si>
  <si>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</si>
  <si>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</si>
  <si>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</si>
  <si>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</si>
  <si>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</si>
  <si>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</si>
  <si>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</si>
  <si>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</si>
  <si>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</si>
  <si>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</si>
  <si>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</si>
  <si>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</si>
  <si>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</si>
  <si>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</si>
  <si>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</si>
  <si>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</si>
  <si>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</si>
  <si>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</si>
  <si>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</si>
  <si>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</si>
  <si>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</si>
  <si>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</si>
  <si>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</si>
  <si>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</si>
  <si>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</si>
  <si>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</si>
  <si>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</si>
  <si>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</si>
  <si>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</si>
  <si>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</si>
  <si>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</si>
  <si>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</si>
  <si>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</si>
  <si>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</si>
  <si>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</si>
  <si>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</si>
  <si>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</si>
  <si>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</si>
  <si>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</si>
  <si>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</si>
  <si>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</si>
  <si>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</si>
  <si>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</si>
  <si>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</si>
  <si>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</si>
  <si>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</si>
  <si>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</si>
  <si>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</si>
  <si>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</si>
  <si>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</si>
  <si>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</si>
  <si>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</si>
  <si>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</si>
  <si>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</si>
  <si>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</si>
  <si>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</si>
  <si>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</si>
  <si>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</si>
  <si>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</si>
  <si>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</si>
  <si>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</si>
  <si>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</si>
  <si>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</si>
  <si>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</si>
  <si>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</si>
  <si>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</si>
  <si>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</si>
  <si>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</si>
  <si>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</si>
  <si>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</si>
  <si>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</si>
  <si>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</si>
  <si>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</si>
  <si>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</si>
  <si>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</si>
  <si>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</si>
  <si>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</si>
  <si>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</si>
  <si>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</si>
  <si>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</si>
  <si>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</si>
  <si>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</si>
  <si>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</si>
  <si>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</si>
  <si>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</si>
  <si>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</si>
  <si>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</si>
  <si>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</si>
  <si>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</si>
  <si>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</si>
  <si>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</si>
  <si>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</si>
  <si>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</si>
  <si>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</si>
  <si>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</si>
  <si>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</si>
  <si>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</si>
  <si>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</si>
  <si>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</si>
  <si>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</si>
  <si>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</si>
  <si>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</si>
  <si>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</si>
  <si>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</si>
  <si>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</si>
  <si>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</si>
  <si>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</si>
  <si>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</si>
  <si>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</si>
  <si>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</si>
  <si>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</si>
  <si>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</si>
  <si>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</si>
  <si>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</si>
  <si>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</si>
  <si>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</si>
  <si>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</si>
  <si>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</si>
  <si>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</si>
  <si>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</si>
  <si>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</si>
  <si>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</si>
  <si>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</si>
  <si>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</si>
  <si>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</si>
  <si>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</si>
  <si>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</si>
  <si>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</si>
  <si>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</si>
  <si>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</si>
  <si>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</si>
  <si>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</si>
  <si>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</si>
  <si>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</si>
  <si>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</si>
  <si>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</si>
  <si>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</si>
  <si>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</si>
  <si>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</si>
  <si>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</si>
  <si>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</si>
  <si>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</si>
  <si>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</si>
  <si>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</si>
  <si>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</si>
  <si>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</si>
  <si>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</si>
  <si>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</si>
  <si>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</si>
  <si>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</si>
  <si>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</si>
  <si>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</si>
  <si>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</si>
  <si>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</si>
  <si>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</si>
  <si>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</si>
  <si>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</si>
  <si>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</si>
  <si>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</si>
  <si>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</si>
  <si>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</si>
  <si>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</si>
  <si>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</si>
  <si>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</si>
  <si>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</si>
  <si>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</si>
  <si>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</si>
  <si>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</si>
  <si>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</si>
  <si>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</si>
  <si>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</si>
  <si>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</si>
  <si>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</si>
  <si>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</si>
  <si>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</si>
  <si>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</si>
  <si>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</si>
  <si>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</si>
  <si>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</si>
  <si>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</si>
  <si>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</si>
  <si>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</si>
  <si>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</si>
  <si>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</si>
  <si>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</si>
  <si>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</si>
  <si>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</si>
  <si>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</si>
  <si>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</si>
  <si>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</si>
  <si>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</si>
  <si>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</si>
  <si>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</si>
  <si>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</si>
  <si>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</si>
  <si>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</si>
  <si>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</si>
  <si>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</si>
  <si>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</si>
  <si>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</si>
  <si>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</si>
  <si>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</si>
  <si>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</si>
  <si>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</si>
  <si>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</si>
  <si>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</si>
  <si>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</si>
  <si>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</si>
  <si>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</si>
  <si>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</si>
  <si>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</si>
  <si>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</si>
  <si>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</si>
  <si>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</si>
  <si>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</si>
  <si>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</si>
  <si>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</si>
  <si>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</si>
  <si>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</si>
  <si>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</si>
  <si>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</si>
  <si>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</si>
  <si>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</si>
  <si>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</si>
  <si>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</si>
  <si>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</si>
  <si>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</si>
  <si>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</si>
  <si>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</si>
  <si>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</si>
  <si>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</si>
  <si>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</si>
  <si>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</si>
  <si>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</si>
  <si>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</si>
  <si>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</si>
  <si>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</si>
  <si>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</si>
  <si>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</si>
  <si>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</si>
  <si>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</si>
  <si>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</si>
  <si>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</si>
  <si>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</si>
  <si>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</si>
  <si>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</si>
  <si>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</si>
  <si>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</si>
  <si>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</si>
  <si>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</si>
  <si>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</si>
  <si>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</si>
  <si>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</si>
  <si>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</si>
  <si>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</si>
  <si>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</si>
  <si>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</si>
  <si>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</si>
  <si>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</si>
  <si>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</si>
  <si>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</si>
  <si>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</si>
  <si>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</si>
  <si>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</si>
  <si>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</si>
  <si>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</si>
  <si>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</si>
  <si>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</si>
  <si>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</si>
  <si>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</si>
  <si>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</si>
  <si>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</si>
  <si>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</si>
  <si>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</si>
  <si>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</si>
  <si>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</si>
  <si>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</si>
  <si>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</si>
  <si>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</si>
  <si>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</si>
  <si>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</si>
  <si>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</si>
  <si>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</si>
  <si>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</si>
  <si>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</si>
  <si>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</si>
  <si>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</si>
  <si>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</si>
  <si>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</si>
  <si>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</si>
  <si>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</si>
  <si>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</si>
  <si>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</si>
  <si>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</si>
  <si>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</si>
  <si>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</si>
  <si>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</si>
  <si>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</si>
  <si>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</si>
  <si>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</si>
  <si>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</si>
  <si>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</si>
  <si>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</si>
  <si>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</si>
  <si>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</si>
  <si>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</si>
  <si>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</si>
  <si>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</si>
  <si>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</si>
  <si>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</si>
  <si>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</si>
  <si>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</si>
  <si>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</si>
  <si>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</si>
  <si>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</si>
  <si>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</si>
  <si>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</si>
  <si>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</si>
  <si>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</si>
  <si>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</si>
  <si>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</si>
  <si>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</si>
  <si>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</si>
  <si>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</si>
  <si>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</si>
  <si>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</si>
  <si>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</si>
  <si>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</si>
  <si>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</si>
  <si>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</si>
  <si>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</si>
  <si>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</si>
  <si>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</si>
  <si>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</si>
  <si>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</si>
  <si>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</si>
  <si>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</si>
  <si>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</si>
  <si>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</si>
  <si>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</si>
  <si>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</si>
  <si>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</si>
  <si>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</si>
  <si>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</si>
  <si>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</si>
  <si>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</si>
  <si>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</si>
  <si>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</si>
  <si>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</si>
  <si>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</si>
  <si>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</si>
  <si>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</si>
  <si>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</si>
  <si>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</si>
  <si>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</si>
  <si>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</si>
  <si>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</si>
  <si>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</si>
  <si>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</si>
  <si>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</si>
  <si>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</si>
  <si>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</si>
  <si>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</si>
  <si>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</si>
  <si>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</si>
  <si>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</si>
  <si>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</si>
  <si>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</si>
  <si>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</si>
  <si>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</si>
  <si>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</si>
  <si>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</si>
  <si>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</si>
  <si>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</si>
  <si>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</si>
  <si>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</si>
  <si>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</si>
  <si>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</si>
  <si>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</si>
  <si>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</si>
  <si>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</si>
  <si>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</si>
  <si>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</si>
  <si>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</si>
  <si>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</si>
  <si>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</si>
  <si>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</si>
  <si>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</si>
  <si>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</si>
  <si>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</si>
  <si>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</si>
  <si>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</si>
  <si>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</si>
  <si>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</si>
  <si>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</si>
  <si>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</si>
  <si>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</si>
  <si>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</si>
  <si>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</si>
  <si>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</si>
  <si>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</si>
  <si>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</si>
  <si>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</si>
  <si>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</si>
  <si>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</si>
  <si>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</si>
  <si>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</si>
  <si>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</si>
  <si>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</si>
  <si>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</si>
  <si>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</si>
  <si>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</si>
  <si>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</si>
  <si>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</si>
  <si>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</si>
  <si>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</si>
  <si>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</si>
  <si>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</si>
  <si>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</si>
  <si>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</si>
  <si>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</si>
  <si>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</si>
  <si>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</si>
  <si>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</si>
  <si>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</si>
  <si>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</si>
  <si>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</si>
  <si>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</si>
  <si>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</si>
  <si>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</si>
  <si>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</si>
  <si>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</si>
  <si>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</si>
  <si>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</si>
  <si>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</si>
  <si>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</si>
  <si>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</si>
  <si>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</si>
  <si>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</si>
  <si>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</si>
  <si>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</si>
  <si>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</si>
  <si>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</si>
  <si>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</si>
  <si>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</si>
  <si>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</si>
  <si>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</si>
  <si>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</si>
  <si>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</si>
  <si>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</si>
  <si>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</si>
  <si>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</si>
  <si>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</si>
  <si>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</si>
  <si>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</si>
  <si>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</si>
  <si>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</si>
  <si>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</si>
  <si>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</si>
  <si>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</si>
  <si>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</si>
  <si>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</si>
  <si>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</si>
  <si>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</si>
  <si>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</si>
  <si>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</si>
  <si>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</si>
  <si>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</si>
  <si>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</si>
  <si>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</si>
  <si>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</si>
  <si>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</si>
  <si>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</si>
  <si>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</si>
  <si>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</si>
  <si>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</si>
  <si>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</si>
  <si>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</si>
  <si>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</si>
  <si>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</si>
  <si>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</si>
  <si>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</si>
  <si>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</si>
  <si>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</si>
  <si>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</si>
  <si>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</si>
  <si>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</si>
  <si>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</si>
  <si>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</si>
  <si>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</si>
  <si>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</si>
  <si>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</si>
  <si>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</si>
  <si>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</si>
  <si>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</si>
  <si>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</si>
  <si>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</si>
  <si>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</si>
  <si>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</si>
  <si>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</si>
  <si>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</si>
  <si>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</si>
  <si>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</si>
  <si>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</si>
  <si>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</si>
  <si>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</si>
  <si>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</si>
  <si>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</si>
  <si>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</si>
  <si>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</si>
  <si>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</si>
  <si>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</si>
  <si>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</si>
  <si>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</si>
  <si>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</si>
  <si>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</si>
  <si>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</si>
  <si>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</si>
  <si>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</si>
  <si>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</si>
  <si>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</si>
  <si>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</si>
  <si>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</si>
  <si>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</si>
  <si>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</si>
  <si>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</si>
  <si>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</si>
  <si>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</si>
  <si>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</si>
  <si>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</si>
  <si>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</si>
  <si>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</si>
  <si>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</si>
  <si>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</si>
  <si>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</si>
  <si>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</si>
  <si>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</si>
  <si>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</si>
  <si>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</si>
  <si>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</si>
  <si>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</si>
  <si>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</si>
  <si>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</si>
  <si>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</si>
  <si>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</si>
  <si>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</si>
  <si>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</si>
  <si>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</si>
  <si>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</si>
  <si>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</si>
  <si>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</si>
  <si>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</si>
  <si>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</si>
  <si>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</si>
  <si>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</si>
  <si>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</si>
  <si>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</si>
  <si>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</si>
  <si>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</si>
  <si>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</si>
  <si>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</si>
  <si>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</si>
  <si>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</si>
  <si>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</si>
  <si>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</si>
  <si>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</si>
  <si>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</si>
  <si>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</si>
  <si>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</si>
  <si>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</si>
  <si>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</si>
  <si>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</si>
  <si>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</si>
  <si>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</si>
  <si>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</si>
  <si>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</si>
  <si>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</si>
  <si>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</si>
  <si>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</si>
  <si>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</si>
  <si>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</si>
  <si>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</si>
  <si>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</si>
  <si>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</si>
  <si>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</si>
  <si>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</si>
  <si>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</si>
  <si>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</si>
  <si>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</si>
  <si>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</si>
  <si>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</si>
  <si>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</si>
  <si>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</si>
  <si>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</si>
  <si>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</si>
  <si>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</si>
  <si>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</si>
  <si>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</si>
  <si>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</si>
  <si>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</si>
  <si>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</si>
  <si>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</si>
  <si>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</si>
  <si>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</si>
  <si>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</si>
  <si>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</si>
  <si>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</si>
  <si>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</si>
  <si>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</si>
  <si>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</si>
  <si>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</si>
  <si>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</si>
  <si>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</si>
  <si>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</si>
  <si>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</si>
  <si>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</si>
  <si>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</si>
  <si>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</si>
  <si>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</si>
  <si>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</si>
  <si>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</si>
  <si>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</si>
  <si>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</si>
  <si>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</si>
  <si>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</si>
  <si>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</si>
  <si>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</si>
  <si>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</si>
  <si>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</si>
  <si>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</si>
  <si>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</si>
  <si>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</si>
  <si>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</si>
  <si>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</si>
  <si>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</si>
  <si>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</si>
  <si>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</si>
  <si>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</si>
  <si>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</si>
  <si>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</si>
  <si>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</si>
  <si>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</si>
  <si>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</si>
  <si>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</si>
  <si>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</si>
  <si>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</si>
  <si>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</si>
  <si>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</si>
  <si>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</si>
  <si>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</si>
  <si>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</si>
  <si>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</si>
  <si>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</si>
  <si>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</si>
  <si>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</si>
  <si>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</si>
  <si>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</si>
  <si>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</si>
  <si>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</si>
  <si>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</si>
  <si>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</si>
  <si>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</si>
  <si>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</si>
  <si>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</si>
  <si>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</si>
  <si>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</si>
  <si>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</si>
  <si>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</si>
  <si>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</si>
  <si>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</si>
  <si>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</si>
  <si>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</si>
  <si>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</si>
  <si>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</si>
  <si>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</si>
  <si>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</si>
  <si>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</si>
  <si>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</si>
  <si>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</si>
  <si>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</si>
  <si>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</si>
  <si>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</si>
  <si>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</si>
  <si>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</si>
  <si>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</si>
  <si>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</si>
  <si>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</si>
  <si>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</si>
  <si>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</si>
  <si>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</si>
  <si>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</si>
  <si>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</si>
  <si>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</si>
  <si>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</si>
  <si>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</si>
  <si>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</si>
  <si>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</si>
  <si>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</si>
  <si>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</si>
  <si>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</si>
  <si>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</si>
  <si>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</si>
  <si>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</si>
  <si>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</si>
  <si>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</si>
  <si>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</si>
  <si>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</si>
  <si>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</si>
  <si>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</si>
  <si>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</si>
  <si>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</si>
  <si>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</si>
  <si>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</si>
  <si>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</si>
  <si>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</si>
  <si>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</si>
  <si>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</si>
  <si>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</si>
  <si>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</si>
  <si>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</si>
  <si>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</si>
  <si>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</si>
  <si>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</si>
  <si>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</si>
  <si>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</si>
  <si>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</si>
  <si>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</si>
  <si>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</si>
  <si>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</si>
  <si>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</si>
  <si>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</si>
  <si>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</si>
  <si>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</si>
  <si>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</si>
  <si>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</si>
  <si>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</si>
  <si>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</si>
  <si>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</si>
  <si>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</si>
  <si>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</si>
  <si>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</si>
  <si>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</si>
  <si>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</si>
  <si>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</si>
  <si>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</si>
  <si>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</si>
  <si>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</si>
  <si>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</si>
  <si>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</si>
  <si>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</si>
  <si>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</si>
  <si>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</si>
  <si>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</si>
  <si>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</si>
  <si>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</si>
  <si>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</si>
  <si>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</si>
  <si>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</si>
  <si>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</si>
  <si>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</si>
  <si>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</si>
  <si>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</si>
  <si>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</si>
  <si>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</si>
  <si>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</si>
  <si>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</si>
  <si>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</si>
  <si>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</si>
  <si>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</si>
  <si>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</si>
  <si>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</si>
  <si>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</si>
  <si>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</si>
  <si>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</si>
  <si>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</si>
  <si>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</si>
  <si>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</si>
  <si>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</si>
  <si>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</si>
  <si>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</si>
  <si>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</si>
  <si>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</si>
  <si>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</si>
  <si>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</si>
  <si>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</si>
  <si>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</si>
  <si>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</si>
  <si>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</si>
  <si>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</si>
  <si>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</si>
  <si>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</si>
  <si>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</si>
  <si>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</si>
  <si>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</si>
  <si>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</si>
  <si>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</si>
  <si>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</si>
  <si>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</si>
  <si>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</si>
  <si>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</si>
  <si>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</si>
  <si>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</si>
  <si>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</si>
  <si>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</si>
  <si>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</si>
  <si>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</si>
  <si>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</si>
  <si>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</si>
  <si>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</si>
  <si>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</si>
  <si>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</si>
  <si>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</si>
  <si>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</si>
  <si>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</si>
  <si>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</si>
  <si>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</si>
  <si>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</si>
  <si>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</si>
  <si>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</si>
  <si>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</si>
  <si>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</si>
  <si>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</si>
  <si>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</si>
  <si>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</si>
  <si>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</si>
  <si>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</si>
  <si>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</si>
  <si>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</si>
  <si>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</si>
  <si>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</si>
  <si>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</si>
  <si>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</si>
  <si>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</si>
  <si>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</si>
  <si>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</si>
  <si>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</si>
  <si>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</si>
  <si>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</si>
  <si>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</si>
  <si>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</si>
  <si>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</si>
  <si>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</si>
  <si>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</si>
  <si>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</si>
  <si>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</si>
  <si>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</si>
  <si>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</si>
  <si>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</si>
  <si>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</si>
  <si>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</si>
  <si>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</si>
  <si>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</si>
  <si>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</si>
  <si>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</si>
  <si>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</si>
  <si>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</si>
  <si>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</si>
  <si>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</si>
  <si>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</si>
  <si>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</si>
  <si>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</si>
  <si>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</si>
  <si>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</si>
  <si>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</si>
  <si>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</si>
  <si>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</si>
  <si>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</si>
  <si>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</si>
  <si>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</si>
  <si>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</si>
  <si>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</si>
  <si>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</si>
  <si>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</si>
  <si>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</si>
  <si>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</si>
  <si>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</si>
  <si>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</si>
  <si>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</si>
  <si>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</si>
  <si>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</si>
  <si>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</si>
  <si>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</si>
  <si>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</si>
  <si>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</si>
  <si>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</si>
  <si>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</si>
  <si>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</si>
  <si>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</si>
  <si>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</si>
  <si>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</si>
  <si>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</si>
  <si>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</si>
  <si>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</si>
  <si>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</si>
  <si>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</si>
  <si>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</si>
  <si>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</si>
  <si>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</si>
  <si>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</si>
  <si>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</si>
  <si>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</si>
  <si>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</si>
  <si>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</si>
  <si>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</si>
  <si>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</si>
  <si>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</si>
  <si>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</si>
  <si>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</si>
  <si>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</si>
  <si>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</si>
  <si>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</si>
  <si>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</si>
  <si>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</si>
  <si>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</si>
  <si>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</si>
  <si>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</si>
  <si>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</si>
  <si>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</si>
  <si>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</si>
  <si>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</si>
  <si>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</si>
  <si>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</si>
  <si>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</si>
  <si>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</si>
  <si>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</si>
  <si>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</si>
  <si>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</si>
  <si>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</si>
  <si>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</si>
  <si>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</si>
  <si>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</si>
  <si>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</si>
  <si>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</si>
  <si>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</si>
  <si>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</si>
  <si>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</si>
  <si>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</si>
  <si>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</si>
  <si>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</si>
  <si>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</si>
  <si>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</si>
  <si>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</si>
  <si>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</si>
  <si>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</si>
  <si>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</si>
  <si>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</si>
  <si>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</si>
  <si>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</si>
  <si>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</si>
  <si>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</si>
  <si>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</si>
  <si>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</si>
  <si>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</si>
  <si>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</si>
  <si>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</si>
  <si>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</si>
  <si>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</si>
  <si>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</si>
  <si>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</si>
  <si>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</si>
  <si>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</si>
  <si>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</si>
  <si>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</si>
  <si>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</si>
  <si>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</si>
  <si>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</si>
  <si>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</si>
  <si>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</si>
  <si>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</si>
  <si>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</si>
  <si>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</si>
  <si>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</si>
  <si>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</si>
  <si>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</si>
  <si>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</si>
  <si>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</si>
  <si>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</si>
  <si>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</si>
  <si>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</si>
  <si>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</si>
  <si>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</si>
  <si>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</si>
  <si>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</si>
  <si>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</si>
  <si>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</si>
  <si>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</si>
  <si>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</si>
  <si>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</si>
  <si>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</si>
  <si>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</si>
  <si>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</si>
  <si>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</si>
  <si>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</si>
  <si>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</si>
  <si>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</si>
  <si>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</si>
  <si>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</si>
  <si>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</si>
  <si>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</si>
  <si>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</si>
  <si>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</si>
  <si>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</si>
  <si>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</si>
  <si>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</si>
  <si>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</si>
  <si>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</si>
  <si>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</si>
  <si>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</si>
  <si>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</si>
  <si>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</si>
  <si>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</si>
  <si>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</si>
  <si>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</si>
  <si>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</si>
  <si>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</si>
  <si>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</si>
  <si>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</si>
  <si>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</si>
  <si>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</si>
  <si>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</si>
  <si>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</si>
  <si>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</si>
  <si>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</si>
  <si>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</si>
  <si>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</si>
  <si>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</si>
  <si>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</si>
  <si>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</si>
  <si>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</si>
  <si>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</si>
  <si>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</si>
  <si>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</si>
  <si>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</si>
  <si>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</si>
  <si>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</si>
  <si>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</si>
  <si>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</si>
  <si>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</si>
  <si>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</si>
  <si>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</si>
  <si>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</si>
  <si>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</si>
  <si>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</si>
  <si>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</si>
  <si>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</si>
  <si>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</si>
  <si>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</si>
  <si>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</si>
  <si>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</si>
  <si>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</si>
  <si>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</si>
  <si>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</si>
  <si>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</si>
  <si>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</si>
  <si>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</si>
  <si>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</si>
  <si>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</si>
  <si>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</si>
  <si>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</si>
  <si>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</si>
  <si>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</si>
  <si>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</si>
  <si>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</si>
  <si>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</si>
  <si>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</si>
  <si>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</si>
  <si>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</si>
  <si>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</si>
  <si>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</si>
  <si>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</si>
  <si>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</si>
  <si>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</si>
  <si>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</si>
  <si>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</si>
  <si>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</si>
  <si>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</si>
  <si>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</si>
  <si>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</si>
  <si>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</si>
  <si>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</si>
  <si>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</si>
  <si>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</si>
  <si>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</si>
  <si>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</si>
  <si>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</si>
  <si>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</si>
  <si>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</si>
  <si>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</si>
  <si>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</si>
  <si>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</si>
  <si>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</si>
  <si>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</si>
  <si>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</si>
  <si>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</si>
  <si>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</si>
  <si>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</si>
  <si>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</si>
  <si>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</si>
  <si>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</si>
  <si>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</si>
  <si>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</si>
  <si>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</si>
  <si>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</si>
  <si>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</si>
  <si>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</si>
  <si>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</si>
  <si>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</si>
  <si>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</si>
  <si>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</si>
  <si>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</si>
  <si>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</si>
  <si>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</si>
  <si>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</si>
  <si>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</si>
  <si>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</si>
  <si>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</si>
  <si>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</si>
  <si>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</si>
  <si>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</si>
  <si>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</si>
  <si>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</si>
  <si>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</si>
  <si>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</si>
  <si>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</si>
  <si>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</si>
  <si>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</si>
  <si>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</si>
  <si>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</si>
  <si>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</si>
  <si>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</si>
  <si>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</si>
  <si>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</si>
  <si>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</si>
  <si>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</si>
  <si>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</si>
  <si>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</si>
  <si>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</si>
  <si>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</si>
  <si>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</si>
  <si>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</si>
  <si>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</si>
  <si>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</si>
  <si>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</si>
  <si>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</si>
  <si>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</si>
  <si>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</si>
  <si>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</si>
  <si>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</si>
  <si>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</si>
  <si>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</si>
  <si>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</si>
  <si>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</si>
  <si>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</si>
  <si>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</si>
  <si>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</si>
  <si>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</si>
  <si>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</si>
  <si>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</si>
  <si>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</si>
  <si>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</si>
  <si>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</si>
  <si>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</si>
  <si>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</si>
  <si>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</si>
  <si>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</si>
  <si>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</si>
  <si>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</si>
  <si>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</si>
  <si>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</si>
  <si>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</si>
  <si>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</si>
  <si>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</si>
  <si>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</si>
  <si>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</si>
  <si>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</si>
  <si>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</si>
  <si>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</si>
  <si>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</si>
  <si>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</si>
  <si>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</si>
  <si>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</si>
  <si>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</si>
  <si>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</si>
  <si>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</si>
  <si>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</si>
  <si>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</si>
  <si>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</si>
  <si>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</si>
  <si>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</si>
  <si>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</si>
  <si>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</si>
  <si>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</si>
  <si>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</si>
  <si>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</si>
  <si>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</si>
  <si>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</si>
  <si>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</si>
  <si>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</si>
  <si>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</si>
  <si>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</si>
  <si>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</si>
  <si>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</si>
  <si>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</si>
  <si>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</si>
  <si>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</si>
  <si>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</si>
  <si>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</si>
  <si>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</si>
  <si>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</si>
  <si>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</si>
  <si>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</si>
  <si>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</si>
  <si>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</si>
  <si>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</si>
  <si>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</si>
  <si>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</si>
  <si>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</si>
  <si>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</si>
  <si>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</si>
  <si>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</si>
  <si>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</si>
  <si>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</si>
  <si>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</si>
  <si>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</si>
  <si>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</si>
  <si>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</si>
  <si>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</si>
  <si>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</si>
  <si>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</si>
  <si>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</si>
  <si>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</si>
  <si>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</si>
  <si>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</si>
  <si>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</si>
  <si>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</si>
  <si>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</si>
  <si>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</si>
  <si>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</si>
  <si>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</si>
  <si>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</si>
  <si>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</si>
  <si>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</si>
  <si>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</si>
  <si>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</si>
  <si>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</si>
  <si>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</si>
  <si>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</si>
  <si>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</si>
  <si>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</si>
  <si>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</si>
  <si>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</si>
  <si>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</si>
  <si>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</si>
  <si>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</si>
  <si>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</si>
  <si>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</si>
  <si>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</si>
  <si>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</si>
  <si>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</si>
  <si>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</si>
  <si>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</si>
  <si>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</si>
  <si>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</si>
  <si>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</si>
  <si>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</si>
  <si>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</si>
  <si>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</si>
  <si>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</si>
  <si>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</si>
  <si>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</si>
  <si>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</si>
  <si>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</si>
  <si>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</si>
  <si>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</si>
  <si>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</si>
  <si>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</si>
  <si>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</si>
  <si>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</si>
  <si>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</si>
  <si>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</si>
  <si>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</si>
  <si>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</si>
  <si>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</si>
  <si>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</si>
  <si>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</si>
  <si>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</si>
  <si>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</si>
  <si>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</si>
  <si>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</si>
  <si>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</si>
  <si>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</si>
  <si>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</si>
  <si>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</si>
  <si>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</si>
  <si>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</si>
  <si>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</si>
  <si>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</si>
  <si>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</si>
  <si>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</si>
  <si>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</si>
  <si>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</si>
  <si>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</si>
  <si>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</si>
  <si>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</si>
  <si>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</si>
  <si>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</si>
  <si>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</si>
  <si>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</si>
  <si>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</si>
  <si>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</si>
  <si>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</si>
  <si>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</si>
  <si>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</si>
  <si>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</si>
  <si>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</si>
  <si>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</si>
  <si>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</si>
  <si>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</si>
  <si>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</si>
  <si>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</si>
  <si>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</si>
  <si>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</si>
  <si>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</si>
  <si>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</si>
  <si>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</si>
  <si>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</si>
  <si>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</si>
  <si>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</si>
  <si>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</si>
  <si>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</si>
  <si>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</si>
  <si>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</si>
  <si>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</si>
  <si>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</si>
  <si>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</si>
  <si>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</si>
  <si>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</si>
  <si>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</si>
  <si>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</si>
  <si>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</si>
  <si>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</si>
  <si>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</si>
  <si>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</si>
  <si>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</si>
  <si>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</si>
  <si>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</si>
  <si>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</si>
  <si>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</si>
  <si>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</si>
  <si>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</si>
  <si>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</si>
  <si>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</si>
  <si>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</si>
  <si>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</si>
  <si>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</si>
  <si>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</si>
  <si>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</si>
  <si>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</si>
  <si>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</si>
  <si>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</si>
  <si>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</si>
  <si>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</si>
  <si>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</si>
  <si>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</si>
  <si>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</si>
  <si>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</si>
  <si>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</si>
  <si>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</si>
  <si>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</si>
  <si>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</si>
  <si>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</si>
  <si>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</si>
  <si>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</si>
  <si>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</si>
  <si>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</si>
  <si>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</si>
  <si>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</si>
  <si>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</si>
  <si>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</si>
  <si>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</si>
  <si>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</si>
  <si>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</si>
  <si>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</si>
  <si>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</si>
  <si>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</si>
  <si>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</si>
  <si>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</si>
  <si>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</si>
  <si>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</si>
  <si>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</si>
  <si>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</si>
  <si>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</si>
  <si>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</si>
  <si>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</si>
  <si>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</si>
  <si>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</si>
  <si>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</si>
  <si>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</si>
  <si>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</si>
  <si>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</si>
  <si>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</si>
  <si>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</si>
  <si>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</si>
  <si>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</si>
  <si>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</si>
  <si>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</si>
  <si>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</si>
  <si>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</si>
  <si>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</si>
  <si>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</si>
  <si>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</si>
  <si>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</si>
  <si>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</si>
  <si>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</si>
  <si>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</si>
  <si>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</si>
  <si>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</si>
  <si>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</si>
  <si>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</si>
  <si>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</si>
  <si>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</si>
  <si>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</si>
  <si>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</si>
  <si>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</si>
  <si>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</si>
  <si>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</si>
  <si>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</si>
  <si>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</si>
  <si>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</si>
  <si>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</si>
  <si>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</si>
  <si>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</si>
  <si>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</si>
  <si>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</si>
  <si>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</si>
  <si>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</si>
  <si>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</si>
  <si>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</si>
  <si>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</si>
  <si>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</si>
  <si>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</si>
  <si>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</si>
  <si>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</si>
  <si>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</si>
  <si>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</si>
  <si>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</si>
  <si>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</si>
  <si>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</si>
  <si>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</si>
  <si>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</si>
  <si>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</si>
  <si>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</si>
  <si>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</si>
  <si>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</si>
  <si>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</si>
  <si>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</si>
  <si>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</si>
  <si>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</si>
  <si>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</si>
  <si>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</si>
  <si>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</si>
  <si>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</si>
  <si>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</si>
  <si>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</si>
  <si>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</si>
  <si>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</si>
  <si>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</si>
  <si>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</si>
  <si>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</si>
  <si>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</si>
  <si>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</si>
  <si>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</si>
  <si>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</si>
  <si>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</si>
  <si>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</si>
  <si>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</si>
  <si>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</si>
  <si>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</si>
  <si>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</si>
  <si>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</si>
  <si>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</si>
  <si>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</si>
  <si>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</si>
  <si>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</si>
  <si>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</si>
  <si>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</si>
  <si>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</si>
  <si>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</si>
  <si>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</si>
  <si>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</si>
  <si>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</si>
  <si>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</si>
  <si>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</si>
  <si>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</si>
  <si>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</si>
  <si>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</si>
  <si>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</si>
  <si>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</si>
  <si>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</si>
  <si>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</si>
  <si>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</si>
  <si>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</si>
  <si>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</si>
  <si>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</si>
  <si>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</si>
  <si>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</si>
  <si>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</si>
  <si>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</si>
  <si>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</si>
  <si>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</si>
  <si>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</si>
  <si>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</si>
  <si>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</si>
  <si>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</si>
  <si>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</si>
  <si>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</si>
  <si>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</si>
  <si>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</si>
  <si>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</si>
  <si>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</si>
  <si>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</si>
  <si>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</si>
  <si>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</si>
  <si>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</si>
  <si>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</si>
  <si>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</si>
  <si>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</si>
  <si>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</si>
  <si>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</si>
  <si>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</si>
  <si>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</si>
  <si>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</si>
  <si>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</si>
  <si>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</si>
  <si>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</si>
  <si>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</si>
  <si>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</si>
  <si>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</si>
  <si>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</si>
  <si>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</si>
  <si>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</si>
  <si>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</si>
  <si>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</si>
  <si>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</si>
  <si>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</si>
  <si>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</si>
  <si>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</si>
  <si>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</si>
  <si>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</si>
  <si>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</si>
  <si>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</si>
  <si>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</si>
  <si>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</si>
  <si>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</si>
  <si>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</si>
  <si>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</si>
  <si>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</si>
  <si>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</si>
  <si>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</si>
  <si>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</si>
  <si>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</si>
  <si>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</si>
  <si>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</si>
  <si>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</si>
  <si>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</si>
  <si>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</si>
  <si>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</si>
  <si>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</si>
  <si>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</si>
  <si>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</si>
  <si>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</si>
  <si>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</si>
  <si>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</si>
  <si>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</si>
  <si>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</si>
  <si>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</si>
  <si>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</si>
  <si>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</si>
  <si>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</si>
  <si>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</si>
  <si>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</si>
  <si>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</si>
  <si>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</si>
  <si>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</si>
  <si>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</si>
  <si>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</si>
  <si>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</si>
  <si>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</si>
  <si>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</si>
  <si>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</si>
  <si>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</si>
  <si>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</si>
  <si>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</si>
  <si>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</si>
  <si>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</si>
  <si>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</si>
  <si>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</si>
  <si>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</si>
  <si>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</si>
  <si>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</si>
  <si>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</si>
  <si>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</si>
  <si>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</si>
  <si>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</si>
  <si>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</si>
  <si>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</si>
  <si>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</si>
  <si>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</si>
  <si>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</si>
  <si>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</si>
  <si>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</si>
  <si>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</si>
  <si>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</si>
  <si>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</si>
  <si>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</si>
  <si>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</si>
  <si>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</si>
  <si>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</si>
  <si>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</si>
  <si>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</si>
  <si>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</si>
  <si>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</si>
  <si>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</si>
  <si>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</si>
  <si>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</si>
  <si>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</si>
  <si>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</si>
  <si>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</si>
  <si>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</si>
  <si>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</si>
  <si>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</si>
  <si>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</si>
  <si>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</si>
  <si>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</si>
  <si>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</si>
  <si>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</si>
  <si>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</si>
  <si>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</si>
  <si>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</si>
  <si>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</si>
  <si>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</si>
  <si>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</si>
  <si>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</si>
  <si>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</si>
  <si>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</si>
  <si>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</si>
  <si>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</si>
  <si>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</si>
  <si>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</si>
  <si>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</si>
  <si>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</si>
  <si>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</si>
  <si>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</si>
  <si>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</si>
  <si>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</si>
  <si>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</si>
  <si>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</si>
  <si>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</si>
  <si>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</si>
  <si>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</si>
  <si>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</si>
  <si>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</si>
  <si>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</si>
  <si>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</si>
  <si>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</si>
  <si>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</si>
  <si>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</si>
  <si>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</si>
  <si>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</si>
  <si>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</si>
  <si>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</si>
  <si>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</si>
  <si>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</si>
  <si>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</si>
  <si>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</si>
  <si>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</si>
  <si>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</si>
  <si>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</si>
  <si>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</si>
  <si>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</si>
  <si>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</si>
  <si>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</si>
  <si>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</si>
  <si>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</si>
  <si>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</si>
  <si>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</si>
  <si>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</si>
  <si>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</si>
  <si>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</si>
  <si>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</si>
  <si>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</si>
  <si>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</si>
  <si>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</si>
  <si>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</si>
  <si>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</si>
  <si>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</si>
  <si>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</si>
  <si>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</si>
  <si>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</si>
  <si>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</si>
  <si>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</si>
  <si>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</si>
  <si>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</si>
  <si>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</si>
  <si>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</si>
  <si>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</si>
  <si>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</si>
  <si>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</si>
  <si>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</si>
  <si>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</si>
  <si>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</si>
  <si>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</si>
  <si>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</si>
  <si>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</si>
  <si>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</si>
  <si>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</si>
  <si>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</si>
  <si>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</si>
  <si>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</si>
  <si>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</si>
  <si>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</si>
  <si>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</si>
  <si>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</si>
  <si>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</si>
  <si>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</si>
  <si>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</si>
  <si>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</si>
  <si>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</si>
  <si>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</si>
  <si>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</si>
  <si>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</si>
  <si>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</si>
  <si>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</si>
  <si>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</si>
  <si>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</si>
  <si>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</si>
  <si>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</si>
  <si>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</si>
  <si>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</si>
  <si>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</si>
  <si>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</si>
  <si>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</si>
  <si>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</si>
  <si>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</si>
  <si>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</si>
  <si>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</si>
  <si>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</si>
  <si>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</si>
  <si>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</si>
  <si>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</si>
  <si>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</si>
  <si>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</si>
  <si>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</si>
  <si>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</si>
  <si>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</si>
  <si>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</si>
  <si>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</si>
  <si>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</si>
  <si>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</si>
  <si>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</si>
  <si>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</si>
  <si>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</si>
  <si>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</si>
  <si>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</si>
  <si>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</si>
  <si>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</si>
  <si>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</si>
  <si>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</si>
  <si>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</si>
  <si>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</si>
  <si>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</si>
  <si>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</si>
  <si>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</si>
  <si>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</si>
  <si>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</si>
  <si>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</si>
  <si>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</si>
  <si>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</si>
  <si>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</si>
  <si>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</si>
  <si>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</si>
  <si>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</si>
  <si>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</si>
  <si>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</si>
  <si>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</si>
  <si>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</si>
  <si>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</si>
  <si>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</si>
  <si>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</si>
  <si>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</si>
  <si>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</si>
  <si>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</si>
  <si>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</si>
  <si>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</si>
  <si>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</si>
  <si>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</si>
  <si>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</si>
  <si>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</si>
  <si>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</si>
  <si>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</si>
  <si>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</si>
  <si>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</si>
  <si>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</si>
  <si>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</si>
  <si>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</si>
  <si>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</si>
  <si>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</si>
  <si>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</si>
  <si>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</si>
  <si>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</si>
  <si>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</si>
  <si>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</si>
  <si>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</si>
  <si>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</si>
  <si>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</si>
  <si>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</si>
  <si>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</si>
  <si>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</si>
  <si>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</si>
  <si>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</si>
  <si>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</si>
  <si>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</si>
  <si>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</si>
  <si>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</si>
  <si>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</si>
  <si>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</si>
  <si>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</si>
  <si>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</si>
  <si>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</si>
  <si>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</si>
  <si>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</si>
  <si>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</si>
  <si>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</si>
  <si>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</si>
  <si>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</si>
  <si>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</si>
  <si>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</si>
  <si>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</si>
  <si>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</si>
  <si>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</si>
  <si>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</si>
  <si>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</si>
  <si>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</si>
  <si>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</si>
  <si>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</si>
  <si>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</si>
  <si>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</si>
  <si>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</si>
  <si>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</si>
  <si>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</si>
  <si>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</si>
  <si>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</si>
  <si>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</si>
  <si>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</si>
  <si>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</si>
  <si>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</si>
  <si>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</si>
  <si>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</si>
  <si>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</si>
  <si>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</si>
  <si>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</si>
  <si>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</si>
  <si>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</si>
  <si>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</si>
  <si>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</si>
  <si>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</si>
  <si>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</si>
  <si>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</si>
  <si>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</si>
  <si>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</si>
  <si>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</si>
  <si>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</si>
  <si>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</si>
  <si>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</si>
  <si>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</si>
  <si>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</si>
  <si>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</si>
  <si>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</si>
  <si>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</si>
  <si>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</si>
  <si>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</si>
  <si>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</si>
  <si>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</si>
  <si>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</si>
  <si>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</si>
  <si>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</si>
  <si>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</si>
  <si>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</si>
  <si>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</si>
  <si>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</si>
  <si>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</si>
  <si>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</si>
  <si>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</si>
  <si>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</si>
  <si>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</si>
  <si>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</si>
  <si>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</si>
  <si>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</si>
  <si>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</si>
  <si>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</si>
  <si>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</si>
  <si>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</si>
  <si>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</si>
  <si>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</si>
  <si>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</si>
  <si>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</si>
  <si>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</si>
  <si>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</si>
  <si>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</si>
  <si>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</si>
  <si>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</si>
  <si>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</si>
  <si>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</si>
  <si>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</si>
  <si>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</si>
  <si>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</si>
  <si>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</si>
  <si>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</si>
  <si>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</si>
  <si>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</si>
  <si>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</si>
  <si>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</si>
  <si>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</si>
  <si>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</si>
  <si>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</si>
  <si>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</si>
  <si>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</si>
  <si>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</si>
  <si>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</si>
  <si>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</si>
  <si>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</si>
  <si>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</si>
  <si>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</si>
  <si>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</si>
  <si>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</si>
  <si>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</si>
  <si>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</si>
  <si>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</si>
  <si>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</si>
  <si>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</si>
  <si>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</si>
  <si>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</si>
  <si>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</si>
  <si>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</si>
  <si>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</si>
  <si>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</si>
  <si>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</si>
  <si>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</si>
  <si>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</si>
  <si>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</si>
  <si>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</si>
  <si>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</si>
  <si>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</si>
  <si>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</si>
  <si>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</si>
  <si>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</si>
  <si>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</si>
  <si>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</si>
  <si>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</si>
  <si>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</si>
  <si>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</si>
  <si>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</si>
  <si>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</si>
  <si>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</si>
  <si>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</si>
  <si>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</si>
  <si>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</si>
  <si>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</si>
  <si>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</si>
  <si>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</si>
  <si>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</si>
  <si>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</si>
  <si>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</si>
  <si>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</si>
  <si>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</si>
  <si>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</si>
  <si>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</si>
  <si>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</si>
  <si>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</si>
  <si>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</si>
  <si>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</si>
  <si>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</si>
  <si>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</si>
  <si>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</si>
  <si>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</si>
  <si>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</si>
  <si>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</si>
  <si>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</si>
  <si>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</si>
  <si>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</si>
  <si>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</si>
  <si>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</si>
  <si>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</si>
  <si>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</si>
  <si>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</si>
  <si>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</si>
  <si>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</si>
  <si>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</si>
  <si>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</si>
  <si>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</si>
  <si>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</si>
  <si>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</si>
  <si>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</si>
  <si>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</si>
  <si>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</si>
  <si>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</si>
  <si>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</si>
  <si>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</si>
  <si>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</si>
  <si>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</si>
  <si>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</si>
  <si>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</si>
  <si>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</si>
  <si>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</si>
  <si>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</si>
  <si>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</si>
  <si>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</si>
  <si>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</si>
  <si>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</si>
  <si>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</si>
  <si>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</si>
  <si>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</si>
  <si>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</si>
  <si>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</si>
  <si>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</si>
  <si>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</si>
  <si>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</si>
  <si>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</si>
  <si>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</si>
  <si>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</si>
  <si>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</si>
  <si>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</si>
  <si>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</si>
  <si>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</si>
  <si>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</si>
  <si>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</si>
  <si>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</si>
  <si>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</si>
  <si>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</si>
  <si>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</si>
  <si>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</si>
  <si>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</si>
  <si>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</si>
  <si>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</si>
  <si>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</si>
  <si>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</si>
  <si>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</si>
  <si>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</si>
  <si>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</si>
  <si>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</si>
  <si>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</si>
  <si>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</si>
  <si>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</si>
  <si>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</si>
  <si>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</si>
  <si>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</si>
  <si>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</si>
  <si>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</si>
  <si>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</si>
  <si>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</si>
  <si>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</si>
  <si>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</si>
  <si>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</si>
  <si>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</si>
  <si>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</si>
  <si>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</si>
  <si>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</si>
  <si>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</si>
  <si>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</si>
  <si>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</si>
  <si>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</si>
  <si>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</si>
  <si>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</si>
  <si>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</si>
  <si>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</si>
  <si>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</si>
  <si>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</si>
  <si>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</si>
  <si>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</si>
  <si>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</si>
  <si>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</si>
  <si>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</si>
  <si>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</si>
  <si>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</si>
  <si>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</si>
  <si>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</si>
  <si>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</si>
  <si>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</si>
  <si>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</si>
  <si>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</si>
  <si>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</si>
  <si>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</si>
  <si>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</si>
  <si>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</si>
  <si>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</si>
  <si>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</si>
  <si>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</si>
  <si>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</si>
  <si>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</si>
  <si>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</si>
  <si>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</si>
  <si>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</si>
  <si>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</si>
  <si>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</si>
  <si>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</si>
  <si>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</si>
  <si>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</si>
  <si>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</si>
  <si>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</si>
  <si>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</si>
  <si>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</si>
  <si>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</si>
  <si>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</si>
  <si>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</si>
  <si>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</si>
  <si>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</si>
  <si>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</si>
  <si>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</si>
  <si>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</si>
  <si>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</si>
  <si>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</si>
  <si>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</si>
  <si>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</si>
  <si>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</si>
  <si>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</si>
  <si>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</si>
  <si>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</si>
  <si>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</si>
  <si>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</si>
  <si>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</si>
  <si>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</si>
  <si>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</si>
  <si>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</si>
  <si>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</si>
  <si>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</si>
  <si>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</si>
  <si>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</si>
  <si>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</si>
  <si>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</si>
  <si>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</si>
  <si>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</si>
  <si>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</si>
  <si>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</si>
  <si>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</si>
  <si>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</si>
  <si>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</si>
  <si>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</si>
  <si>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</si>
  <si>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</si>
  <si>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</si>
  <si>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</si>
  <si>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</si>
  <si>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</si>
  <si>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</si>
  <si>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</si>
  <si>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</si>
  <si>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</si>
  <si>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</si>
  <si>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</si>
  <si>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</si>
  <si>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</si>
  <si>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</si>
  <si>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</si>
  <si>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</si>
  <si>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</si>
  <si>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</si>
  <si>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</si>
  <si>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</si>
  <si>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</si>
  <si>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</si>
  <si>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</si>
  <si>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</si>
  <si>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</si>
  <si>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</si>
  <si>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</si>
  <si>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</si>
  <si>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</si>
  <si>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</si>
  <si>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</si>
  <si>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</si>
  <si>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</si>
  <si>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</si>
  <si>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</si>
  <si>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</si>
  <si>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</si>
  <si>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</si>
  <si>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</si>
  <si>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</si>
  <si>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</si>
  <si>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</si>
  <si>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</si>
  <si>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</si>
  <si>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</si>
  <si>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</si>
  <si>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</si>
  <si>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</si>
  <si>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</si>
  <si>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</si>
  <si>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</si>
  <si>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</si>
  <si>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</si>
  <si>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</si>
  <si>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</si>
  <si>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</si>
  <si>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</si>
  <si>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</si>
  <si>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</si>
  <si>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</si>
  <si>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</si>
  <si>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</si>
  <si>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</si>
  <si>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</si>
  <si>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</si>
  <si>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</si>
  <si>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</si>
  <si>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</si>
  <si>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</si>
  <si>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</si>
  <si>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</si>
  <si>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</si>
  <si>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</si>
  <si>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</si>
  <si>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</si>
  <si>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</si>
  <si>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</si>
  <si>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</si>
  <si>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</si>
  <si>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</si>
  <si>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</si>
  <si>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</si>
  <si>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</si>
  <si>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</si>
  <si>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</si>
  <si>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</si>
  <si>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</si>
  <si>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</si>
  <si>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</si>
  <si>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</si>
  <si>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</si>
  <si>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</si>
  <si>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</si>
  <si>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</si>
  <si>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</si>
  <si>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</si>
  <si>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</si>
  <si>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</si>
  <si>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</si>
  <si>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</si>
  <si>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</si>
  <si>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</si>
  <si>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</si>
  <si>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</si>
  <si>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</si>
  <si>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</si>
  <si>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</si>
  <si>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</si>
  <si>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</si>
  <si>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</si>
  <si>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</si>
  <si>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</si>
  <si>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</si>
  <si>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</si>
  <si>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</si>
  <si>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</si>
  <si>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</si>
  <si>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</si>
  <si>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</si>
  <si>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</si>
  <si>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</si>
  <si>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</si>
  <si>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</si>
  <si>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</si>
  <si>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</si>
  <si>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</si>
  <si>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</si>
  <si>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</si>
  <si>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</si>
  <si>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</si>
  <si>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</si>
  <si>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</si>
  <si>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</si>
  <si>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</si>
  <si>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</si>
  <si>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</si>
  <si>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</si>
  <si>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</si>
  <si>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</si>
  <si>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</si>
  <si>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</si>
  <si>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</si>
  <si>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</si>
  <si>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</si>
  <si>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</si>
  <si>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</si>
  <si>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</si>
  <si>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</si>
  <si>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</si>
  <si>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</si>
  <si>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</si>
  <si>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</si>
  <si>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</si>
  <si>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</si>
  <si>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</si>
  <si>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</si>
  <si>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</si>
  <si>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</si>
  <si>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</si>
  <si>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</si>
  <si>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</si>
  <si>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</si>
  <si>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</si>
  <si>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</si>
  <si>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</si>
  <si>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</si>
  <si>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</si>
  <si>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</si>
  <si>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</si>
  <si>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</si>
  <si>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</si>
  <si>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</si>
  <si>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</si>
  <si>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</si>
  <si>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</si>
  <si>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</si>
  <si>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</si>
  <si>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</si>
  <si>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</si>
  <si>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</si>
  <si>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</si>
  <si>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</si>
  <si>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</si>
  <si>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</si>
  <si>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</si>
  <si>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</si>
  <si>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</si>
  <si>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</si>
  <si>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</si>
  <si>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</si>
  <si>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</si>
  <si>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</si>
  <si>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</si>
  <si>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</si>
  <si>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</si>
  <si>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</si>
  <si>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</si>
  <si>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</si>
  <si>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</si>
  <si>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</si>
  <si>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</si>
  <si>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</si>
  <si>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</si>
  <si>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</si>
  <si>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</si>
  <si>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</si>
  <si>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</si>
  <si>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</si>
  <si>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</si>
  <si>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</si>
  <si>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</si>
  <si>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</si>
  <si>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</si>
  <si>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</si>
  <si>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</si>
  <si>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</si>
  <si>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</si>
  <si>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</si>
  <si>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</si>
  <si>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</si>
  <si>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</si>
  <si>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</si>
  <si>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</si>
  <si>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</si>
  <si>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</si>
  <si>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</si>
  <si>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</si>
  <si>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</si>
  <si>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</si>
  <si>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</si>
  <si>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</si>
  <si>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</si>
  <si>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</si>
  <si>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</si>
  <si>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</si>
  <si>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</si>
  <si>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</si>
  <si>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</si>
  <si>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</si>
  <si>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</si>
  <si>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</si>
  <si>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</si>
  <si>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</si>
  <si>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</si>
  <si>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</si>
  <si>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</si>
  <si>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</si>
  <si>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</si>
  <si>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</si>
  <si>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</si>
  <si>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</si>
  <si>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</si>
  <si>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</si>
  <si>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</si>
  <si>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</si>
  <si>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</si>
  <si>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</si>
  <si>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</si>
  <si>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</si>
  <si>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</si>
  <si>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</si>
  <si>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</si>
  <si>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</si>
  <si>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</si>
  <si>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</si>
  <si>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</si>
  <si>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</si>
  <si>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</si>
  <si>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</si>
  <si>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</si>
  <si>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</si>
  <si>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</si>
  <si>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</si>
  <si>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</si>
  <si>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</si>
  <si>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</si>
  <si>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</si>
  <si>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</si>
  <si>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</si>
  <si>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</si>
  <si>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</si>
  <si>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</si>
  <si>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</si>
  <si>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</si>
  <si>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</si>
  <si>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</si>
  <si>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</si>
  <si>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</si>
  <si>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</si>
  <si>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</si>
  <si>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</si>
  <si>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</si>
  <si>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</si>
  <si>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</si>
  <si>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</si>
  <si>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</si>
  <si>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</si>
  <si>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</si>
  <si>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</si>
  <si>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</si>
  <si>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</si>
  <si>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</si>
  <si>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</si>
  <si>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</si>
  <si>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</si>
  <si>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</si>
  <si>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</si>
  <si>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</si>
  <si>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</si>
  <si>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</si>
  <si>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</si>
  <si>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</si>
  <si>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</si>
  <si>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</si>
  <si>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</si>
  <si>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</si>
  <si>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</si>
  <si>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</si>
  <si>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</si>
  <si>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</si>
  <si>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</si>
  <si>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</si>
  <si>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</si>
  <si>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</si>
  <si>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</si>
  <si>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</si>
  <si>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</si>
  <si>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</si>
  <si>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</si>
  <si>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</si>
  <si>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</si>
  <si>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</si>
  <si>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</si>
  <si>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</si>
  <si>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</si>
  <si>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</si>
  <si>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</si>
  <si>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</si>
  <si>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</si>
  <si>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</si>
  <si>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</si>
  <si>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</si>
  <si>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</si>
  <si>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</si>
  <si>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</si>
  <si>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</si>
  <si>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</si>
  <si>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</si>
  <si>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</si>
  <si>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</si>
  <si>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</si>
  <si>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</si>
  <si>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</si>
  <si>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</si>
  <si>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</si>
  <si>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</si>
  <si>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</si>
  <si>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</si>
  <si>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</si>
  <si>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</si>
  <si>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</si>
  <si>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</si>
  <si>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</si>
  <si>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</si>
  <si>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</si>
  <si>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</si>
  <si>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</si>
  <si>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</si>
  <si>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</si>
  <si>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</si>
  <si>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</si>
  <si>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</si>
  <si>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</si>
  <si>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</si>
  <si>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</si>
  <si>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</si>
  <si>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</si>
  <si>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</si>
  <si>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</si>
  <si>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</si>
  <si>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</si>
  <si>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</si>
  <si>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</si>
  <si>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</si>
  <si>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</si>
  <si>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</si>
  <si>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</si>
  <si>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</si>
  <si>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</si>
  <si>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</si>
  <si>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</si>
  <si>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</si>
  <si>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</si>
  <si>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</si>
  <si>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</si>
  <si>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</si>
  <si>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</si>
  <si>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</si>
  <si>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</si>
  <si>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</si>
  <si>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</si>
  <si>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</si>
  <si>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</si>
  <si>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</si>
  <si>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</si>
  <si>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</si>
  <si>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</si>
  <si>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</si>
  <si>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</si>
  <si>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</si>
  <si>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</si>
  <si>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</si>
  <si>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</si>
  <si>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</si>
  <si>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</si>
  <si>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</si>
  <si>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</si>
  <si>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</si>
  <si>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</si>
  <si>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</si>
  <si>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</si>
  <si>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</si>
  <si>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</si>
  <si>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</si>
  <si>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</si>
  <si>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</si>
  <si>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</si>
  <si>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</si>
  <si>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</si>
  <si>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</si>
  <si>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</si>
  <si>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</si>
  <si>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</si>
  <si>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</si>
  <si>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</si>
  <si>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</si>
  <si>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</si>
  <si>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</si>
  <si>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</si>
  <si>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</si>
  <si>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</si>
  <si>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</si>
  <si>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</si>
  <si>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</si>
  <si>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</si>
  <si>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</si>
  <si>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</si>
  <si>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</si>
  <si>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</si>
  <si>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</si>
  <si>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</si>
  <si>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</si>
  <si>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</si>
  <si>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</si>
  <si>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</si>
  <si>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</si>
  <si>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</si>
  <si>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</si>
  <si>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</si>
  <si>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</si>
  <si>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</si>
  <si>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</si>
  <si>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</si>
  <si>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</si>
  <si>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</si>
  <si>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</si>
  <si>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</si>
  <si>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</si>
  <si>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</si>
  <si>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</si>
  <si>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</si>
  <si>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</si>
  <si>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</si>
  <si>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</si>
  <si>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</si>
  <si>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</si>
  <si>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</si>
  <si>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</si>
  <si>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</si>
  <si>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</si>
  <si>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</si>
  <si>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</si>
  <si>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</si>
  <si>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</si>
  <si>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</si>
  <si>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</si>
  <si>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</si>
  <si>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</si>
  <si>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</si>
  <si>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</si>
  <si>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</si>
  <si>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</si>
  <si>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</si>
  <si>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</si>
  <si>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</si>
  <si>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</si>
  <si>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</si>
  <si>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</si>
  <si>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</si>
  <si>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</si>
  <si>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</si>
  <si>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</si>
  <si>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</si>
  <si>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</si>
  <si>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</si>
  <si>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</si>
  <si>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</si>
  <si>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</si>
  <si>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</si>
  <si>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</si>
  <si>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</si>
  <si>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</si>
  <si>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</si>
  <si>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</si>
  <si>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</si>
  <si>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</si>
  <si>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</si>
  <si>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</si>
  <si>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</si>
  <si>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</si>
  <si>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</si>
  <si>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</si>
  <si>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</si>
  <si>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</si>
  <si>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</si>
  <si>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</si>
  <si>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</si>
  <si>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</si>
  <si>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</si>
  <si>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</si>
  <si>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</si>
  <si>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</si>
  <si>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</si>
  <si>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</si>
  <si>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</si>
  <si>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</si>
  <si>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</si>
  <si>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</si>
  <si>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</si>
  <si>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</si>
  <si>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</si>
  <si>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</si>
  <si>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</si>
  <si>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</si>
  <si>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</si>
  <si>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</si>
  <si>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</si>
  <si>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</si>
  <si>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</si>
  <si>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</si>
  <si>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</si>
  <si>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</si>
  <si>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</si>
  <si>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</si>
  <si>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</si>
  <si>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</si>
  <si>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</si>
  <si>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</si>
  <si>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</si>
  <si>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</si>
  <si>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</si>
  <si>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</si>
  <si>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</si>
  <si>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</si>
  <si>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</si>
  <si>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</si>
  <si>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</si>
  <si>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</si>
  <si>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</si>
  <si>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</si>
  <si>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</si>
  <si>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</si>
  <si>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</si>
  <si>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</si>
  <si>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</si>
  <si>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</si>
  <si>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</si>
  <si>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</si>
  <si>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</si>
  <si>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</si>
  <si>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</si>
  <si>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</si>
  <si>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</si>
  <si>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</si>
  <si>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</si>
  <si>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</si>
  <si>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</si>
  <si>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</si>
  <si>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</si>
  <si>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</si>
  <si>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</si>
  <si>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</si>
  <si>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</si>
  <si>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</si>
  <si>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</si>
  <si>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</si>
  <si>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</si>
  <si>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</si>
  <si>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</si>
  <si>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</si>
  <si>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</si>
  <si>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</si>
  <si>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</si>
  <si>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</si>
  <si>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</si>
  <si>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</si>
  <si>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</si>
  <si>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</si>
  <si>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</si>
  <si>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</si>
  <si>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</si>
  <si>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</si>
  <si>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</si>
  <si>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</si>
  <si>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</si>
  <si>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</si>
  <si>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</si>
  <si>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</si>
  <si>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</si>
  <si>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</si>
  <si>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</si>
  <si>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</si>
  <si>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</si>
  <si>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</si>
  <si>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</si>
  <si>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</si>
  <si>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</si>
  <si>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</si>
  <si>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</si>
  <si>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</si>
  <si>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</si>
  <si>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</si>
  <si>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</si>
  <si>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</si>
  <si>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</si>
  <si>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</si>
  <si>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</si>
  <si>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</si>
  <si>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</si>
  <si>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</si>
  <si>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</si>
  <si>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</si>
  <si>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</si>
  <si>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</si>
  <si>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</si>
  <si>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</si>
  <si>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</si>
  <si>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</si>
  <si>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</si>
  <si>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</si>
  <si>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</si>
  <si>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</si>
  <si>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</si>
  <si>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</si>
  <si>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</si>
  <si>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</si>
  <si>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</si>
  <si>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</si>
  <si>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</si>
  <si>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</si>
  <si>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</si>
  <si>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</si>
  <si>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</si>
  <si>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</si>
  <si>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</si>
  <si>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</si>
  <si>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</si>
  <si>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</si>
  <si>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</si>
  <si>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</si>
  <si>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</si>
  <si>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</si>
  <si>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</si>
  <si>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</si>
  <si>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</si>
  <si>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</si>
  <si>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</si>
  <si>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</si>
  <si>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</si>
  <si>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</si>
  <si>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</si>
  <si>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</si>
  <si>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</si>
  <si>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</si>
  <si>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</si>
  <si>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</si>
  <si>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</si>
  <si>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</si>
  <si>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</si>
  <si>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</si>
  <si>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</si>
  <si>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</si>
  <si>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</si>
  <si>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</si>
  <si>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</si>
  <si>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</si>
  <si>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</si>
  <si>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</si>
  <si>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</si>
  <si>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</si>
  <si>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</si>
  <si>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</si>
  <si>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</si>
  <si>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</si>
  <si>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</si>
  <si>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</si>
  <si>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</si>
  <si>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</si>
  <si>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</si>
  <si>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</si>
  <si>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</si>
  <si>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</si>
  <si>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</si>
  <si>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</si>
  <si>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</si>
  <si>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</si>
  <si>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</si>
  <si>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</si>
  <si>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</si>
  <si>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</si>
  <si>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</si>
  <si>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</si>
  <si>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</si>
  <si>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</si>
  <si>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</si>
  <si>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</si>
  <si>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</si>
  <si>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</si>
  <si>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</si>
  <si>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</si>
  <si>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</si>
  <si>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</si>
  <si>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</si>
  <si>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</si>
  <si>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</si>
  <si>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</si>
  <si>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</si>
  <si>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</si>
  <si>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</si>
  <si>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</si>
  <si>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</si>
  <si>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</si>
  <si>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</si>
  <si>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</si>
  <si>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</si>
  <si>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</si>
  <si>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</si>
  <si>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</si>
  <si>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</si>
  <si>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</si>
  <si>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</si>
  <si>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</si>
  <si>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</si>
  <si>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</si>
  <si>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</si>
  <si>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</si>
  <si>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</si>
  <si>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</si>
  <si>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</si>
  <si>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</si>
  <si>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</si>
  <si>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</si>
  <si>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</si>
  <si>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</si>
  <si>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</si>
  <si>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</si>
  <si>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</si>
  <si>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</si>
  <si>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</si>
  <si>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</si>
  <si>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</si>
  <si>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</si>
  <si>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</si>
  <si>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</si>
  <si>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</si>
  <si>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</si>
  <si>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</si>
  <si>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</si>
  <si>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</si>
  <si>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</si>
  <si>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</si>
  <si>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</si>
  <si>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</si>
  <si>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</si>
  <si>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</si>
  <si>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</si>
  <si>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</si>
  <si>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</si>
  <si>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</si>
  <si>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</si>
  <si>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</si>
  <si>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</si>
  <si>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</si>
  <si>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</si>
  <si>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</si>
  <si>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</si>
  <si>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</si>
  <si>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</si>
  <si>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</si>
  <si>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</si>
  <si>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</si>
  <si>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</si>
  <si>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</si>
  <si>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</si>
  <si>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</si>
  <si>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</si>
  <si>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</si>
  <si>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</si>
  <si>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</si>
  <si>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</si>
  <si>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</si>
  <si>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</si>
  <si>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</si>
  <si>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</si>
  <si>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</si>
  <si>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</si>
  <si>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</si>
  <si>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</si>
  <si>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</si>
  <si>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</si>
  <si>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</si>
  <si>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</si>
  <si>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</si>
  <si>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</si>
  <si>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</si>
  <si>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</si>
  <si>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</si>
  <si>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</si>
  <si>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</si>
  <si>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</si>
  <si>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</si>
  <si>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</si>
  <si>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</si>
  <si>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</si>
  <si>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</si>
  <si>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</si>
  <si>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</si>
  <si>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</si>
  <si>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</si>
  <si>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</si>
  <si>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</si>
  <si>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</si>
  <si>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</si>
  <si>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</si>
  <si>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</si>
  <si>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</si>
  <si>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</si>
  <si>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</si>
  <si>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</si>
  <si>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</si>
  <si>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</si>
  <si>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</si>
  <si>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</si>
  <si>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</si>
  <si>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</si>
  <si>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</si>
  <si>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</si>
  <si>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</si>
  <si>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</si>
  <si>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</si>
  <si>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</si>
  <si>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</si>
  <si>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</si>
  <si>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</si>
  <si>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</si>
  <si>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</si>
  <si>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</si>
  <si>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</si>
  <si>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</si>
  <si>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</si>
  <si>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</si>
  <si>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</si>
  <si>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</si>
  <si>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</si>
  <si>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</si>
  <si>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</si>
  <si>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</si>
  <si>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</si>
  <si>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</si>
  <si>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</si>
  <si>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</si>
  <si>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</si>
  <si>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</si>
  <si>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</si>
  <si>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</si>
  <si>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</si>
  <si>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</si>
  <si>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</si>
  <si>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</si>
  <si>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</si>
  <si>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</si>
  <si>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</si>
  <si>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</si>
  <si>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</si>
  <si>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</si>
  <si>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</si>
  <si>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</si>
  <si>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</si>
  <si>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</si>
  <si>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</si>
  <si>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</si>
  <si>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</si>
  <si>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</si>
  <si>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</si>
  <si>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</si>
  <si>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</si>
  <si>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</si>
  <si>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</si>
  <si>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</si>
  <si>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</si>
  <si>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</si>
  <si>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</si>
  <si>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</si>
  <si>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</si>
  <si>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</si>
  <si>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</si>
  <si>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</si>
  <si>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</si>
  <si>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</si>
  <si>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</si>
  <si>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</si>
  <si>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</si>
  <si>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</si>
  <si>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</si>
  <si>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</si>
  <si>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</si>
  <si>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</si>
  <si>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</si>
  <si>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</si>
  <si>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</si>
  <si>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</si>
  <si>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</si>
  <si>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</si>
  <si>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</si>
  <si>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</si>
  <si>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</si>
  <si>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</si>
  <si>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</si>
  <si>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</si>
  <si>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</si>
  <si>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</si>
  <si>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</si>
  <si>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</si>
  <si>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</si>
  <si>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</si>
  <si>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</si>
  <si>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</si>
  <si>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</si>
  <si>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</si>
  <si>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</si>
  <si>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</si>
  <si>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</si>
  <si>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</si>
  <si>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</si>
  <si>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</si>
  <si>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</si>
  <si>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</si>
  <si>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</si>
  <si>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</si>
  <si>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</si>
  <si>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</si>
  <si>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</si>
  <si>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</si>
  <si>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</si>
  <si>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</si>
  <si>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</si>
  <si>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</si>
  <si>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</si>
  <si>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</si>
  <si>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</si>
  <si>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</si>
  <si>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</si>
  <si>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</si>
  <si>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</si>
  <si>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</si>
  <si>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</si>
  <si>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</si>
  <si>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</si>
  <si>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</si>
  <si>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</si>
  <si>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</si>
  <si>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</si>
  <si>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</si>
  <si>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</si>
  <si>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</si>
  <si>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</si>
  <si>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</si>
  <si>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</si>
  <si>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</si>
  <si>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</si>
  <si>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</si>
  <si>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</si>
  <si>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</si>
  <si>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</si>
  <si>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</si>
  <si>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</si>
  <si>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</si>
  <si>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</si>
  <si>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</si>
  <si>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</si>
  <si>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</si>
  <si>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</si>
  <si>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</si>
  <si>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</si>
  <si>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</si>
  <si>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</si>
  <si>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</si>
  <si>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</si>
  <si>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</si>
  <si>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</si>
  <si>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</si>
  <si>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</si>
  <si>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</si>
  <si>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</si>
  <si>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</si>
  <si>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</si>
  <si>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</si>
  <si>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</si>
  <si>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</si>
  <si>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</si>
  <si>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</si>
  <si>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</si>
  <si>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</si>
  <si>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</si>
  <si>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</si>
  <si>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</si>
  <si>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</si>
  <si>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</si>
  <si>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</si>
  <si>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</si>
  <si>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</si>
  <si>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</si>
  <si>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</si>
  <si>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</si>
  <si>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</si>
  <si>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</si>
  <si>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</si>
  <si>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</si>
  <si>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</si>
  <si>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</si>
  <si>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</si>
  <si>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</si>
  <si>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</si>
  <si>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</si>
  <si>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</si>
  <si>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</si>
  <si>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</si>
  <si>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</si>
  <si>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</si>
  <si>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</si>
  <si>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</si>
  <si>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</si>
  <si>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</si>
  <si>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</si>
  <si>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</si>
  <si>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</si>
  <si>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</si>
  <si>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</si>
  <si>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</si>
  <si>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</si>
  <si>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</si>
  <si>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</si>
  <si>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</si>
  <si>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</si>
  <si>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</si>
  <si>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</si>
  <si>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</si>
  <si>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</si>
  <si>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</si>
  <si>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</si>
  <si>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</si>
  <si>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</si>
  <si>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</si>
  <si>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</si>
  <si>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</si>
  <si>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</si>
  <si>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</si>
  <si>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</si>
  <si>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</si>
  <si>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</si>
  <si>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</si>
  <si>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</si>
  <si>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</si>
  <si>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</si>
  <si>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</si>
  <si>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</si>
  <si>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</si>
  <si>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</si>
  <si>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</si>
  <si>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</si>
  <si>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</si>
  <si>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</si>
  <si>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</si>
  <si>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</si>
  <si>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</si>
  <si>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</si>
  <si>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</si>
  <si>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</si>
  <si>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</si>
  <si>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</si>
  <si>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</si>
  <si>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</si>
  <si>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</si>
  <si>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</si>
  <si>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</si>
  <si>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</si>
  <si>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</si>
  <si>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</si>
  <si>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</si>
  <si>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</si>
  <si>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</si>
  <si>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</si>
  <si>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</si>
  <si>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</si>
  <si>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</si>
  <si>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</si>
  <si>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</si>
  <si>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</si>
  <si>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</si>
  <si>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</si>
  <si>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</si>
  <si>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</si>
  <si>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</si>
  <si>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</si>
  <si>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</si>
  <si>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</si>
  <si>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</si>
  <si>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</si>
  <si>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</si>
  <si>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</si>
  <si>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</si>
  <si>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</si>
  <si>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</si>
  <si>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</si>
  <si>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</si>
  <si>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</si>
  <si>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</si>
  <si>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</si>
  <si>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</si>
  <si>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</si>
  <si>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</si>
  <si>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</si>
  <si>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</si>
  <si>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</si>
  <si>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</si>
  <si>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</si>
  <si>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</si>
  <si>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</si>
  <si>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</si>
  <si>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</si>
  <si>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</si>
  <si>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</si>
  <si>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</si>
  <si>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</si>
  <si>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</si>
  <si>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</si>
  <si>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</si>
  <si>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</si>
  <si>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</si>
  <si>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</si>
  <si>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</si>
  <si>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</si>
  <si>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</si>
  <si>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</si>
  <si>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</si>
  <si>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</si>
  <si>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</si>
  <si>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</si>
  <si>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</si>
  <si>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</si>
  <si>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</si>
  <si>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</si>
  <si>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</si>
  <si>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</si>
  <si>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</si>
  <si>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</si>
  <si>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</si>
  <si>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</si>
  <si>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</si>
  <si>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</si>
  <si>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</si>
  <si>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</si>
  <si>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</si>
  <si>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</si>
  <si>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</si>
  <si>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</si>
  <si>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</si>
  <si>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</si>
  <si>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</si>
  <si>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</si>
  <si>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</si>
  <si>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</si>
  <si>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</si>
  <si>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</si>
  <si>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</si>
  <si>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</si>
  <si>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</si>
  <si>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</si>
  <si>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</si>
  <si>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</si>
  <si>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</si>
  <si>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</si>
  <si>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</si>
  <si>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</si>
  <si>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</si>
  <si>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</si>
  <si>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</si>
  <si>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</si>
  <si>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</si>
  <si>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</si>
  <si>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</si>
  <si>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</si>
  <si>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</si>
  <si>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</si>
  <si>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</si>
  <si>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</si>
  <si>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</si>
  <si>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</si>
  <si>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</si>
  <si>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</si>
  <si>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</si>
  <si>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</si>
  <si>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</si>
  <si>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</si>
  <si>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</si>
  <si>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</si>
  <si>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</si>
  <si>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</si>
  <si>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</si>
  <si>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</si>
  <si>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</si>
  <si>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</si>
  <si>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</si>
  <si>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</si>
  <si>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</si>
  <si>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</si>
  <si>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</si>
  <si>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</si>
  <si>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</si>
  <si>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</si>
  <si>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</si>
  <si>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</si>
  <si>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</si>
  <si>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</si>
  <si>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</si>
  <si>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</si>
  <si>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</si>
  <si>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</si>
  <si>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</si>
  <si>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</si>
  <si>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</si>
  <si>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</si>
  <si>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</si>
  <si>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</si>
  <si>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</si>
  <si>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</si>
  <si>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</si>
  <si>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</si>
  <si>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</si>
  <si>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</si>
  <si>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</si>
  <si>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</si>
  <si>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</si>
  <si>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</si>
  <si>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</si>
  <si>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</si>
  <si>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</si>
  <si>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</si>
  <si>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</si>
  <si>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</si>
  <si>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</si>
  <si>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</si>
  <si>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</si>
  <si>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</si>
  <si>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</si>
  <si>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</si>
  <si>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</si>
  <si>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</si>
  <si>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</si>
  <si>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</si>
  <si>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</si>
  <si>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</si>
  <si>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</si>
  <si>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</si>
  <si>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</si>
  <si>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</si>
  <si>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</si>
  <si>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</si>
  <si>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</si>
  <si>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</si>
  <si>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</si>
  <si>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</si>
  <si>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</si>
  <si>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</si>
  <si>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</si>
  <si>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</si>
  <si>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</si>
  <si>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</si>
  <si>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</si>
  <si>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</si>
  <si>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</si>
  <si>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</si>
  <si>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</si>
  <si>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</si>
  <si>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</si>
  <si>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</si>
  <si>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</si>
  <si>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</si>
  <si>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</si>
  <si>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</si>
  <si>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</si>
  <si>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</si>
  <si>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</si>
  <si>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</si>
  <si>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</si>
  <si>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</si>
  <si>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</si>
  <si>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</si>
  <si>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</si>
  <si>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</si>
  <si>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</si>
  <si>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</si>
  <si>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</si>
  <si>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</si>
  <si>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</si>
  <si>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</si>
  <si>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</si>
  <si>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</si>
  <si>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</si>
  <si>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</si>
  <si>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</si>
  <si>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</si>
  <si>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</si>
  <si>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</si>
  <si>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</si>
  <si>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</si>
  <si>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</si>
  <si>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</si>
  <si>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</si>
  <si>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</si>
  <si>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</si>
  <si>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</si>
  <si>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</si>
  <si>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</si>
  <si>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</si>
  <si>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</si>
  <si>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</si>
  <si>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</si>
  <si>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</si>
  <si>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</si>
  <si>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</si>
  <si>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</si>
  <si>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</si>
  <si>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</si>
  <si>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</si>
  <si>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</si>
  <si>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</si>
  <si>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</si>
  <si>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</si>
  <si>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</si>
  <si>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</si>
  <si>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</si>
  <si>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</si>
  <si>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</si>
  <si>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</si>
  <si>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</si>
  <si>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</si>
  <si>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</si>
  <si>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</si>
  <si>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</si>
  <si>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</si>
  <si>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</si>
  <si>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</si>
  <si>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</si>
  <si>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</si>
  <si>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</si>
  <si>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</si>
  <si>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</si>
  <si>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</si>
  <si>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</si>
  <si>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</si>
  <si>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</si>
  <si>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</si>
  <si>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</si>
  <si>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</si>
  <si>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</si>
  <si>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</si>
  <si>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</si>
  <si>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</si>
  <si>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</si>
  <si>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</si>
  <si>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</si>
  <si>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</si>
  <si>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</si>
  <si>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</si>
  <si>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</si>
  <si>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</si>
  <si>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</si>
  <si>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</si>
  <si>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</si>
  <si>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</si>
  <si>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</si>
  <si>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</si>
  <si>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</si>
  <si>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</si>
  <si>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</si>
  <si>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</si>
  <si>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</si>
  <si>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</si>
  <si>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</si>
  <si>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</si>
  <si>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</si>
  <si>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</si>
  <si>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</si>
  <si>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</si>
  <si>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</si>
  <si>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</si>
  <si>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</si>
  <si>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</si>
  <si>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</si>
  <si>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</si>
  <si>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</si>
  <si>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</si>
  <si>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</si>
  <si>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</si>
  <si>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</si>
  <si>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</si>
  <si>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</si>
  <si>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</si>
  <si>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</si>
  <si>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</si>
  <si>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</si>
  <si>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</si>
  <si>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</si>
  <si>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</si>
  <si>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</si>
  <si>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</si>
  <si>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</si>
  <si>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</si>
  <si>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</si>
  <si>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</si>
  <si>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</si>
  <si>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</si>
  <si>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</si>
  <si>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</si>
  <si>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</si>
  <si>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</si>
  <si>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</si>
  <si>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</si>
  <si>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</si>
  <si>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</si>
  <si>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</si>
  <si>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</si>
  <si>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</si>
  <si>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</si>
  <si>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</si>
  <si>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</si>
  <si>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</si>
  <si>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</si>
  <si>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</si>
  <si>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</si>
  <si>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</si>
  <si>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</si>
  <si>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</si>
  <si>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</si>
  <si>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</si>
  <si>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</si>
  <si>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</si>
  <si>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</si>
  <si>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</si>
  <si>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</si>
  <si>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</si>
  <si>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</si>
  <si>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</si>
  <si>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</si>
  <si>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</si>
  <si>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</si>
  <si>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</si>
  <si>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</si>
  <si>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</si>
  <si>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</si>
  <si>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</si>
  <si>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</si>
  <si>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</si>
  <si>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</si>
  <si>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</si>
  <si>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</si>
  <si>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</si>
  <si>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</si>
  <si>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</si>
  <si>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</si>
  <si>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</si>
  <si>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</si>
  <si>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</si>
  <si>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</si>
  <si>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</si>
  <si>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</si>
  <si>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</si>
  <si>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</si>
  <si>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</si>
  <si>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</si>
  <si>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</si>
  <si>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</si>
  <si>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</si>
  <si>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</si>
  <si>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</si>
  <si>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</si>
  <si>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</si>
  <si>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</si>
  <si>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</si>
  <si>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</si>
  <si>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</si>
  <si>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</si>
  <si>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</si>
  <si>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</si>
  <si>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</si>
  <si>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</si>
  <si>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</si>
  <si>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</si>
  <si>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</si>
  <si>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</si>
  <si>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</si>
  <si>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</si>
  <si>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</si>
  <si>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</si>
  <si>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</si>
  <si>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</si>
  <si>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</si>
  <si>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</si>
  <si>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</si>
  <si>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</si>
  <si>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</si>
  <si>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</si>
  <si>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</si>
  <si>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</si>
  <si>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</si>
  <si>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</si>
  <si>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</si>
  <si>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</si>
  <si>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</si>
  <si>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</si>
  <si>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</si>
  <si>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</si>
  <si>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</si>
  <si>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</si>
  <si>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</si>
  <si>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</si>
  <si>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</si>
  <si>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</si>
  <si>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</si>
  <si>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</si>
  <si>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</si>
  <si>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</si>
  <si>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</si>
  <si>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</si>
  <si>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</si>
  <si>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</si>
  <si>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</si>
  <si>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</si>
  <si>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</si>
  <si>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</si>
  <si>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</si>
  <si>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</si>
  <si>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</si>
  <si>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</si>
  <si>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</si>
  <si>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</si>
  <si>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</si>
  <si>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</si>
  <si>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</si>
  <si>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</si>
  <si>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</si>
  <si>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</si>
  <si>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</si>
  <si>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</si>
  <si>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</si>
  <si>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</si>
  <si>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</si>
  <si>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</si>
  <si>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</si>
  <si>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</si>
  <si>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</si>
  <si>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</si>
  <si>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</si>
  <si>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</si>
  <si>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</si>
  <si>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</si>
  <si>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</si>
  <si>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</si>
  <si>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</si>
  <si>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</si>
  <si>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</si>
  <si>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</si>
  <si>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</si>
  <si>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</si>
  <si>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</si>
  <si>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</si>
  <si>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</si>
  <si>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</si>
  <si>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</si>
  <si>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</si>
  <si>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</si>
  <si>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</si>
  <si>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</si>
  <si>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</si>
  <si>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</si>
  <si>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</si>
  <si>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</si>
  <si>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</si>
  <si>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</si>
  <si>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</si>
  <si>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</si>
  <si>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</si>
  <si>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</si>
  <si>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</si>
  <si>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</si>
  <si>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</si>
  <si>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</si>
  <si>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</si>
  <si>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</si>
  <si>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</si>
  <si>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</si>
  <si>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</si>
  <si>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</si>
  <si>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</si>
  <si>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</si>
  <si>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</si>
  <si>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</si>
  <si>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</si>
  <si>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</si>
  <si>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</si>
  <si>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</si>
  <si>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</si>
  <si>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</si>
  <si>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</si>
  <si>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</si>
  <si>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</si>
  <si>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</si>
  <si>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</si>
  <si>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</si>
  <si>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</si>
  <si>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</si>
  <si>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</si>
  <si>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</si>
  <si>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</si>
  <si>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</si>
  <si>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</si>
  <si>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</si>
  <si>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</si>
  <si>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</si>
  <si>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</si>
  <si>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</si>
  <si>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</si>
  <si>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</si>
  <si>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</si>
  <si>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</si>
  <si>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</si>
  <si>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</si>
  <si>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</si>
  <si>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</si>
  <si>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</si>
  <si>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</si>
  <si>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</si>
  <si>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</si>
  <si>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</si>
  <si>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</si>
  <si>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</si>
  <si>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</si>
  <si>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</si>
  <si>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</si>
  <si>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</si>
  <si>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</si>
  <si>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</si>
  <si>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</si>
  <si>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</si>
  <si>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</si>
  <si>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</si>
  <si>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</si>
  <si>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</si>
  <si>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</si>
  <si>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</si>
  <si>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</si>
  <si>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</si>
  <si>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</si>
  <si>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</si>
  <si>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</si>
  <si>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</si>
  <si>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</si>
  <si>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</si>
  <si>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</si>
  <si>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</si>
  <si>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</si>
  <si>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</si>
  <si>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</si>
  <si>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</si>
  <si>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</si>
  <si>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</si>
  <si>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</si>
  <si>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</si>
  <si>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</si>
  <si>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</si>
  <si>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</si>
  <si>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</si>
  <si>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</si>
  <si>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</si>
  <si>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</si>
  <si>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</si>
  <si>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</si>
  <si>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</si>
  <si>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</si>
  <si>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</si>
  <si>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</si>
  <si>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</si>
  <si>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</si>
  <si>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</si>
  <si>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</si>
  <si>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</si>
  <si>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</si>
  <si>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</si>
  <si>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</si>
  <si>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</si>
  <si>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</si>
  <si>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</si>
  <si>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</si>
  <si>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</si>
  <si>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</si>
  <si>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</si>
  <si>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</si>
  <si>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</si>
  <si>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</si>
  <si>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</si>
  <si>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</si>
  <si>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</si>
  <si>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</si>
  <si>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</si>
  <si>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</si>
  <si>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</si>
  <si>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</si>
  <si>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</si>
  <si>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</si>
  <si>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</si>
  <si>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</si>
  <si>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</si>
  <si>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</si>
  <si>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</si>
  <si>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</si>
  <si>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</si>
  <si>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</si>
  <si>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</si>
  <si>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</si>
  <si>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</si>
  <si>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</si>
  <si>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</si>
  <si>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</si>
  <si>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</si>
  <si>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</si>
  <si>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</si>
  <si>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</si>
  <si>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</si>
  <si>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</si>
  <si>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</si>
  <si>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</si>
  <si>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</si>
  <si>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</si>
  <si>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</si>
  <si>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</si>
  <si>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</si>
  <si>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</si>
  <si>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</si>
  <si>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</si>
  <si>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</si>
  <si>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</si>
  <si>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</si>
  <si>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</si>
  <si>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</si>
  <si>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</si>
  <si>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</si>
  <si>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</si>
  <si>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</si>
  <si>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</si>
  <si>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</si>
  <si>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</si>
  <si>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</si>
  <si>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</si>
  <si>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</si>
  <si>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</si>
  <si>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</si>
  <si>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</si>
  <si>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</si>
  <si>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</si>
  <si>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</si>
  <si>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</si>
  <si>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</si>
  <si>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</si>
  <si>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</si>
  <si>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</si>
  <si>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</si>
  <si>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</si>
  <si>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</si>
  <si>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</si>
  <si>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</si>
  <si>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</si>
  <si>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</si>
  <si>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</si>
  <si>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</si>
  <si>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</si>
  <si>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</si>
  <si>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</si>
  <si>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</si>
  <si>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</si>
  <si>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</si>
  <si>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</si>
  <si>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</si>
  <si>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</si>
  <si>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</si>
  <si>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</si>
  <si>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</si>
  <si>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</si>
  <si>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</si>
  <si>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</si>
  <si>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</si>
  <si>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</si>
  <si>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</si>
  <si>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</si>
  <si>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</si>
  <si>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</si>
  <si>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</si>
  <si>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</si>
  <si>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</si>
  <si>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</si>
  <si>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</si>
  <si>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</si>
  <si>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</si>
  <si>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</si>
  <si>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</si>
  <si>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</si>
  <si>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</si>
  <si>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</si>
  <si>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</si>
  <si>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</si>
  <si>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</si>
  <si>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</si>
  <si>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</si>
  <si>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</si>
  <si>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</si>
  <si>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</si>
  <si>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</si>
  <si>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</si>
  <si>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</si>
  <si>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</si>
  <si>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</si>
  <si>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</si>
  <si>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</si>
  <si>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</si>
  <si>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</si>
  <si>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</si>
  <si>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</si>
  <si>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</si>
  <si>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</si>
  <si>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</si>
  <si>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</si>
  <si>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</si>
  <si>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</si>
  <si>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</si>
  <si>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</si>
  <si>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</si>
  <si>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</si>
  <si>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</si>
  <si>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</si>
  <si>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</si>
  <si>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</si>
  <si>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</si>
  <si>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</si>
  <si>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</si>
  <si>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</si>
  <si>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</si>
  <si>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</si>
  <si>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</si>
  <si>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</si>
  <si>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</si>
  <si>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</si>
  <si>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</si>
  <si>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</si>
  <si>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</si>
  <si>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</si>
  <si>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</si>
  <si>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</si>
  <si>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</si>
  <si>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</si>
  <si>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</si>
  <si>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</si>
  <si>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</si>
  <si>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</si>
  <si>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</si>
  <si>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</si>
  <si>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</si>
  <si>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</si>
  <si>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</si>
  <si>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</si>
  <si>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</si>
  <si>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</si>
  <si>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</si>
  <si>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</si>
  <si>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</si>
  <si>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</si>
  <si>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</si>
  <si>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</si>
  <si>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</si>
  <si>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</si>
  <si>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</si>
  <si>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</si>
  <si>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</si>
  <si>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</si>
  <si>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</si>
  <si>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</si>
  <si>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</si>
  <si>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</si>
  <si>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</si>
  <si>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</si>
  <si>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</si>
  <si>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</si>
  <si>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</si>
  <si>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</si>
  <si>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</si>
  <si>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</si>
  <si>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</si>
  <si>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</si>
  <si>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</si>
  <si>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</si>
  <si>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</si>
  <si>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</si>
  <si>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</si>
  <si>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</si>
  <si>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</si>
  <si>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</si>
  <si>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</si>
  <si>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</si>
  <si>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</si>
  <si>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</si>
  <si>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</si>
  <si>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</si>
  <si>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</si>
  <si>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</si>
  <si>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</si>
  <si>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</si>
  <si>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</si>
  <si>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</si>
  <si>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</si>
  <si>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</si>
  <si>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</si>
  <si>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</si>
  <si>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</si>
  <si>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</si>
  <si>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</si>
  <si>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</si>
  <si>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</si>
  <si>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</si>
  <si>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</si>
  <si>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</si>
  <si>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</si>
  <si>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</si>
  <si>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</si>
  <si>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</si>
  <si>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</si>
  <si>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</si>
  <si>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</si>
  <si>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</si>
  <si>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</si>
  <si>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</si>
  <si>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</si>
  <si>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</si>
  <si>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</si>
  <si>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</si>
  <si>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</si>
  <si>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</si>
  <si>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</si>
  <si>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</si>
  <si>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</si>
  <si>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</si>
  <si>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</si>
  <si>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</si>
  <si>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</si>
  <si>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</si>
  <si>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</si>
  <si>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</si>
  <si>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</si>
  <si>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</si>
  <si>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</si>
  <si>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</si>
  <si>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</si>
  <si>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</si>
  <si>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</si>
  <si>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</si>
  <si>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</si>
  <si>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</si>
  <si>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</si>
  <si>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</si>
  <si>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</si>
  <si>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</si>
  <si>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</si>
  <si>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</si>
  <si>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</si>
  <si>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</si>
  <si>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</si>
  <si>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</si>
  <si>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</si>
  <si>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</si>
  <si>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</si>
  <si>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</si>
  <si>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</si>
  <si>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</si>
  <si>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</si>
  <si>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</si>
  <si>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</si>
  <si>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</si>
  <si>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</si>
  <si>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</si>
  <si>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</si>
  <si>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</si>
  <si>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</si>
  <si>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</si>
  <si>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</si>
  <si>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</si>
  <si>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</si>
  <si>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</si>
  <si>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</si>
  <si>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</si>
  <si>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</si>
  <si>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</si>
  <si>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</si>
  <si>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</si>
  <si>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</si>
  <si>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</si>
  <si>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</si>
  <si>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</si>
  <si>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</si>
  <si>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</si>
  <si>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</si>
  <si>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</si>
  <si>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</si>
  <si>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</si>
  <si>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</si>
  <si>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</si>
  <si>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</si>
  <si>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</si>
  <si>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</si>
  <si>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</si>
  <si>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</si>
  <si>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</si>
  <si>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</si>
  <si>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</si>
  <si>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</si>
  <si>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</si>
  <si>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</si>
  <si>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</si>
  <si>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</si>
  <si>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</si>
  <si>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</si>
  <si>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</si>
  <si>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</si>
  <si>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</si>
  <si>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</si>
  <si>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</si>
  <si>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</si>
  <si>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</si>
  <si>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</si>
  <si>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</si>
  <si>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</si>
  <si>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</si>
  <si>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</si>
  <si>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</si>
  <si>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</si>
  <si>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</si>
  <si>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</si>
  <si>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</si>
  <si>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</si>
  <si>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</si>
  <si>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</si>
  <si>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</si>
  <si>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</si>
  <si>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</si>
  <si>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</si>
  <si>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</si>
  <si>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</si>
  <si>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</si>
  <si>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</si>
  <si>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</si>
  <si>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</si>
  <si>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</si>
  <si>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</si>
  <si>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</si>
  <si>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</si>
  <si>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</si>
  <si>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</si>
  <si>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</si>
  <si>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</si>
  <si>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</si>
  <si>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</si>
  <si>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</si>
  <si>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</si>
  <si>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</si>
  <si>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</si>
  <si>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</si>
  <si>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</si>
  <si>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</si>
  <si>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</si>
  <si>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</si>
  <si>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</si>
  <si>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</si>
  <si>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</si>
  <si>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</si>
  <si>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</si>
  <si>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</si>
  <si>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</si>
  <si>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</si>
  <si>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</si>
  <si>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</si>
  <si>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</si>
  <si>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</si>
  <si>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</si>
  <si>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</si>
  <si>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</si>
  <si>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</si>
  <si>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</si>
  <si>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</si>
  <si>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</si>
  <si>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</si>
  <si>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</si>
  <si>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</si>
  <si>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</si>
  <si>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</si>
  <si>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</si>
  <si>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</si>
  <si>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</si>
  <si>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</si>
  <si>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</si>
  <si>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</si>
  <si>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</si>
  <si>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</si>
  <si>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</si>
  <si>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</si>
  <si>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</si>
  <si>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</si>
  <si>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</si>
  <si>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</si>
  <si>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</si>
  <si>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</si>
  <si>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</si>
  <si>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</si>
  <si>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</si>
  <si>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</si>
  <si>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</si>
  <si>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</si>
  <si>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</si>
  <si>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</si>
  <si>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</si>
  <si>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</si>
  <si>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</si>
  <si>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</si>
  <si>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</si>
  <si>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</si>
  <si>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</si>
  <si>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</si>
  <si>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</si>
  <si>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</si>
  <si>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</si>
  <si>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</si>
  <si>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</si>
  <si>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</si>
  <si>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</si>
  <si>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</si>
  <si>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</si>
  <si>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</si>
  <si>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</si>
  <si>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</si>
  <si>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</si>
  <si>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</si>
  <si>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</si>
  <si>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</si>
  <si>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</si>
  <si>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</si>
  <si>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</si>
  <si>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</si>
  <si>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</si>
  <si>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</si>
  <si>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</si>
  <si>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</si>
  <si>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</si>
  <si>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</si>
  <si>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</si>
  <si>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</si>
  <si>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</si>
  <si>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</si>
  <si>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</si>
  <si>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</si>
  <si>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</si>
  <si>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</si>
  <si>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</si>
  <si>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</si>
  <si>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</si>
  <si>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</si>
  <si>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</si>
  <si>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</si>
  <si>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</si>
  <si>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</si>
  <si>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</si>
  <si>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</si>
  <si>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</si>
  <si>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</si>
  <si>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</si>
  <si>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</si>
  <si>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</si>
  <si>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</si>
  <si>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</si>
  <si>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</si>
  <si>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</si>
  <si>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</si>
  <si>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</si>
  <si>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</si>
  <si>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</si>
  <si>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</si>
  <si>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</si>
  <si>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</si>
  <si>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</si>
  <si>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</si>
  <si>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</si>
  <si>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</si>
  <si>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</si>
  <si>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</si>
  <si>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</si>
  <si>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</si>
  <si>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</si>
  <si>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</si>
  <si>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</si>
  <si>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</si>
  <si>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</si>
  <si>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</si>
  <si>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</si>
  <si>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</si>
  <si>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</si>
  <si>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</si>
  <si>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</si>
  <si>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</si>
  <si>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</si>
  <si>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</si>
  <si>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</si>
  <si>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</si>
  <si>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</si>
  <si>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</si>
  <si>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</si>
  <si>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</si>
  <si>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</si>
  <si>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</si>
  <si>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</si>
  <si>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</si>
  <si>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</si>
  <si>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</si>
  <si>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</si>
  <si>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</si>
  <si>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</si>
  <si>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</si>
  <si>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</si>
  <si>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</si>
  <si>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</si>
  <si>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</si>
  <si>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</si>
  <si>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</si>
  <si>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</si>
  <si>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</si>
  <si>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</si>
  <si>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</si>
  <si>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</si>
  <si>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</si>
  <si>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</si>
  <si>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</si>
  <si>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</si>
  <si>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</si>
  <si>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</si>
  <si>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</si>
  <si>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</si>
  <si>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</si>
  <si>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</si>
  <si>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</si>
  <si>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</si>
  <si>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</si>
  <si>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</si>
  <si>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</si>
  <si>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</si>
  <si>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</si>
  <si>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</si>
  <si>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</si>
  <si>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</si>
  <si>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</si>
  <si>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</si>
  <si>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</si>
  <si>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</si>
  <si>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</si>
  <si>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</si>
  <si>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</si>
  <si>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</si>
  <si>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</si>
  <si>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</si>
  <si>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</si>
  <si>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</si>
  <si>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</si>
  <si>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</si>
  <si>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</si>
  <si>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</si>
  <si>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</si>
  <si>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</si>
  <si>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</si>
  <si>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</si>
  <si>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</si>
  <si>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</si>
  <si>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</si>
  <si>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</si>
  <si>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</si>
  <si>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</si>
  <si>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</si>
  <si>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</si>
  <si>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</si>
  <si>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</si>
  <si>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</si>
  <si>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</si>
  <si>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</si>
  <si>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</si>
  <si>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</si>
  <si>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</si>
  <si>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</si>
  <si>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</si>
  <si>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</si>
  <si>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</si>
  <si>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</si>
  <si>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</si>
  <si>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</si>
  <si>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</si>
  <si>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</si>
  <si>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</si>
  <si>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</si>
  <si>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</si>
  <si>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</si>
  <si>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</si>
  <si>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</si>
  <si>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</si>
  <si>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</si>
  <si>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</si>
  <si>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</si>
  <si>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</si>
  <si>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</si>
  <si>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</si>
  <si>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</si>
  <si>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</si>
  <si>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</si>
  <si>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</si>
  <si>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</si>
  <si>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</si>
  <si>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</si>
  <si>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</si>
  <si>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</si>
  <si>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</si>
  <si>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</si>
  <si>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</si>
  <si>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</si>
  <si>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</si>
  <si>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</si>
  <si>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</si>
  <si>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</si>
  <si>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</si>
  <si>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</si>
  <si>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</si>
  <si>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</si>
  <si>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</si>
  <si>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</si>
  <si>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</si>
  <si>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</si>
  <si>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</si>
  <si>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</si>
  <si>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</si>
  <si>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</si>
  <si>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</si>
  <si>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</si>
  <si>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</si>
  <si>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</si>
  <si>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</si>
  <si>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</si>
  <si>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</si>
  <si>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</si>
  <si>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</si>
  <si>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</si>
  <si>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</si>
  <si>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</si>
  <si>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</si>
  <si>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</si>
  <si>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</si>
  <si>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</si>
  <si>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</si>
  <si>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</si>
  <si>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</si>
  <si>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</si>
  <si>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</si>
  <si>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</si>
  <si>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</si>
  <si>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</si>
  <si>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</si>
  <si>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</si>
  <si>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</si>
  <si>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</si>
  <si>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</si>
  <si>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</si>
  <si>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</si>
  <si>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</si>
  <si>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</si>
  <si>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</si>
  <si>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</si>
  <si>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</si>
  <si>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</si>
  <si>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</si>
  <si>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</si>
  <si>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</si>
  <si>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</si>
  <si>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</si>
  <si>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</si>
  <si>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</si>
  <si>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</si>
  <si>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</si>
  <si>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</si>
  <si>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</si>
  <si>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</si>
  <si>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</si>
  <si>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</si>
  <si>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</si>
  <si>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</si>
  <si>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</si>
  <si>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</si>
  <si>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</si>
  <si>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</si>
  <si>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</si>
  <si>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</si>
  <si>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</si>
  <si>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</si>
  <si>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</si>
  <si>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</si>
  <si>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</si>
  <si>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</si>
  <si>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</si>
  <si>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</si>
  <si>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</si>
  <si>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</si>
  <si>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</si>
  <si>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</si>
  <si>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</si>
  <si>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</si>
  <si>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</si>
  <si>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</si>
  <si>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</si>
  <si>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</si>
  <si>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</si>
  <si>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</si>
  <si>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</si>
  <si>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</si>
  <si>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</si>
  <si>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</si>
  <si>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</si>
  <si>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</si>
  <si>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</si>
  <si>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</si>
  <si>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</si>
  <si>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</si>
  <si>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</si>
  <si>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</si>
  <si>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</si>
  <si>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</si>
  <si>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</si>
  <si>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</si>
  <si>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</si>
  <si>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</si>
  <si>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</si>
  <si>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</si>
  <si>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</si>
  <si>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</si>
  <si>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</si>
  <si>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</si>
  <si>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</si>
  <si>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</si>
  <si>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</si>
  <si>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</si>
  <si>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</si>
  <si>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</si>
  <si>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</si>
  <si>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</si>
  <si>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</si>
  <si>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</si>
  <si>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</si>
  <si>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</si>
  <si>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</si>
  <si>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</si>
  <si>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</si>
  <si>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</si>
  <si>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</si>
  <si>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</si>
  <si>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</si>
  <si>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</si>
  <si>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</si>
  <si>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</si>
  <si>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</si>
  <si>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</si>
  <si>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</si>
  <si>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</si>
  <si>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</si>
  <si>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</si>
  <si>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</si>
  <si>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</si>
  <si>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</si>
  <si>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</si>
  <si>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</si>
  <si>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</si>
  <si>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</si>
  <si>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</si>
  <si>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</si>
  <si>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</si>
  <si>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</si>
  <si>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</si>
  <si>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</si>
  <si>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</si>
  <si>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</si>
  <si>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</si>
  <si>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</si>
  <si>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</si>
  <si>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</si>
  <si>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</si>
  <si>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</si>
  <si>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</si>
  <si>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</si>
  <si>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</si>
  <si>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</si>
  <si>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</si>
  <si>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</si>
  <si>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</si>
  <si>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</si>
  <si>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</si>
  <si>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</si>
  <si>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</si>
  <si>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</si>
  <si>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</si>
  <si>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</si>
  <si>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</si>
  <si>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</si>
  <si>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</si>
  <si>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</si>
  <si>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</si>
  <si>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</si>
  <si>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</si>
  <si>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</si>
  <si>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</si>
  <si>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</si>
  <si>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</si>
  <si>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</si>
  <si>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</si>
  <si>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</si>
  <si>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</si>
  <si>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</si>
  <si>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</si>
  <si>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</si>
  <si>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</si>
  <si>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</si>
  <si>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</si>
  <si>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</si>
  <si>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</si>
  <si>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</si>
  <si>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</si>
  <si>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</si>
  <si>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</si>
  <si>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</si>
  <si>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</si>
  <si>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</si>
  <si>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</si>
  <si>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</si>
  <si>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</si>
  <si>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</si>
  <si>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</si>
  <si>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</si>
  <si>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</si>
  <si>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</si>
  <si>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</si>
  <si>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</si>
  <si>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</si>
  <si>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</si>
  <si>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</si>
  <si>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</si>
  <si>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</si>
  <si>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</si>
  <si>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</si>
  <si>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</si>
  <si>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</si>
  <si>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</si>
  <si>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</si>
  <si>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</si>
  <si>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</si>
  <si>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</si>
  <si>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</si>
  <si>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</si>
  <si>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</si>
  <si>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</si>
  <si>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</si>
  <si>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</si>
  <si>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</si>
  <si>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</si>
  <si>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</si>
  <si>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</si>
  <si>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</si>
  <si>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</si>
  <si>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</si>
  <si>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</si>
  <si>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</si>
  <si>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</si>
  <si>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</si>
  <si>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</si>
  <si>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</si>
  <si>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</si>
  <si>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</si>
  <si>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</si>
  <si>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</si>
  <si>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</si>
  <si>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</si>
  <si>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</si>
  <si>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</si>
  <si>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</si>
  <si>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</si>
  <si>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</si>
  <si>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</si>
  <si>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</si>
  <si>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</si>
  <si>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</si>
  <si>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</si>
  <si>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</si>
  <si>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</si>
  <si>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</si>
  <si>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</si>
  <si>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</si>
  <si>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</si>
  <si>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</si>
  <si>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</si>
  <si>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</si>
  <si>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</si>
  <si>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</si>
  <si>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</si>
  <si>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</si>
  <si>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</si>
  <si>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</si>
  <si>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</si>
  <si>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</si>
  <si>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</si>
  <si>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</si>
  <si>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</si>
  <si>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</si>
  <si>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</si>
  <si>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</si>
  <si>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</si>
  <si>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</si>
  <si>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</si>
  <si>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</si>
  <si>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</si>
  <si>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</si>
  <si>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</si>
  <si>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</si>
  <si>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</si>
  <si>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</si>
  <si>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</si>
  <si>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</si>
  <si>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</si>
  <si>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</si>
  <si>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</si>
  <si>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</si>
  <si>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</si>
  <si>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</si>
  <si>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</si>
  <si>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</si>
  <si>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</si>
  <si>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</si>
  <si>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</si>
  <si>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</si>
  <si>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</si>
  <si>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</si>
  <si>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</si>
  <si>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</si>
  <si>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</si>
  <si>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</si>
  <si>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</si>
  <si>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</si>
  <si>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</si>
  <si>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</si>
  <si>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</si>
  <si>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</si>
  <si>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</si>
  <si>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</si>
  <si>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</si>
  <si>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</si>
  <si>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</si>
  <si>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</si>
  <si>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</si>
  <si>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</si>
  <si>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</si>
  <si>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</si>
  <si>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</si>
  <si>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</si>
  <si>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</si>
  <si>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</si>
  <si>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</si>
  <si>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</si>
  <si>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</si>
  <si>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</si>
  <si>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</si>
  <si>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</si>
  <si>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</si>
  <si>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</si>
  <si>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</si>
  <si>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</si>
  <si>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</si>
  <si>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</si>
  <si>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</si>
  <si>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</si>
  <si>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</si>
  <si>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</si>
  <si>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</si>
  <si>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</si>
  <si>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</si>
  <si>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</si>
  <si>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</si>
  <si>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</si>
  <si>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</si>
  <si>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</si>
  <si>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</si>
  <si>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</si>
  <si>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</si>
  <si>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</si>
  <si>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</si>
  <si>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</si>
  <si>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</si>
  <si>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</si>
  <si>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</si>
  <si>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</si>
  <si>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</si>
  <si>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</si>
  <si>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</si>
  <si>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</si>
  <si>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</si>
  <si>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</si>
  <si>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</si>
  <si>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</si>
  <si>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</si>
  <si>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</si>
  <si>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</si>
  <si>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</si>
  <si>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</si>
  <si>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</si>
  <si>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</si>
  <si>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</si>
  <si>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</si>
  <si>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</si>
  <si>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</si>
  <si>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</si>
  <si>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</si>
  <si>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</si>
  <si>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</si>
  <si>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</si>
  <si>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</si>
  <si>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</si>
  <si>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</si>
  <si>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</si>
  <si>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</si>
  <si>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</si>
  <si>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</si>
  <si>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</si>
  <si>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</si>
  <si>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</si>
  <si>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</si>
  <si>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</si>
  <si>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</si>
  <si>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</si>
  <si>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</si>
  <si>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</si>
  <si>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</si>
  <si>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</si>
  <si>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</si>
  <si>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</si>
  <si>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</si>
  <si>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</si>
  <si>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</si>
  <si>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</si>
  <si>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</si>
  <si>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</si>
  <si>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</si>
  <si>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</si>
  <si>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</si>
  <si>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</si>
  <si>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</si>
  <si>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</si>
  <si>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</si>
  <si>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</si>
  <si>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</si>
  <si>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</si>
  <si>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</si>
  <si>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</si>
  <si>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</si>
  <si>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</si>
  <si>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</si>
  <si>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</si>
  <si>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</si>
  <si>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</si>
  <si>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</si>
  <si>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</si>
  <si>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</si>
  <si>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</si>
  <si>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</si>
  <si>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</si>
  <si>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</si>
  <si>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</si>
  <si>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</si>
  <si>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</si>
  <si>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</si>
  <si>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</si>
  <si>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</si>
  <si>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</si>
  <si>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</si>
  <si>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</si>
  <si>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</si>
  <si>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</si>
  <si>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</si>
  <si>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</si>
  <si>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</si>
  <si>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</si>
  <si>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</si>
  <si>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</si>
  <si>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</si>
  <si>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</si>
  <si>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</si>
  <si>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</si>
  <si>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</si>
  <si>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</si>
  <si>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</si>
  <si>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</si>
  <si>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</si>
  <si>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</si>
  <si>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</si>
  <si>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</si>
  <si>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</si>
  <si>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</si>
  <si>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</si>
  <si>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</si>
  <si>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</si>
  <si>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</si>
  <si>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</si>
  <si>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</si>
  <si>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</si>
  <si>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</si>
  <si>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</si>
  <si>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</si>
  <si>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</si>
  <si>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</si>
  <si>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</si>
  <si>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</si>
  <si>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</si>
  <si>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</si>
  <si>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</si>
  <si>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</si>
  <si>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</si>
  <si>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</si>
  <si>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</si>
  <si>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</si>
  <si>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</si>
  <si>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</si>
  <si>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</si>
  <si>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</si>
  <si>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</si>
  <si>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</si>
  <si>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</si>
  <si>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</si>
  <si>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</si>
  <si>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</si>
  <si>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</si>
  <si>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</si>
  <si>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</si>
  <si>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</si>
  <si>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</si>
  <si>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</si>
  <si>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</si>
  <si>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</si>
  <si>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</si>
  <si>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</si>
  <si>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</si>
  <si>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</si>
  <si>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</si>
  <si>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</si>
  <si>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</si>
  <si>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</si>
  <si>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</si>
  <si>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</si>
  <si>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</si>
  <si>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</si>
  <si>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</si>
  <si>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</si>
  <si>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</si>
  <si>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</si>
  <si>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</si>
  <si>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</si>
  <si>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</si>
  <si>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</si>
  <si>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</si>
  <si>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</si>
  <si>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</si>
  <si>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</si>
  <si>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</si>
  <si>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</si>
  <si>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</si>
  <si>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</si>
  <si>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</si>
  <si>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</si>
  <si>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</si>
  <si>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</si>
  <si>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</si>
  <si>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</si>
  <si>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</si>
  <si>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</si>
  <si>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</si>
  <si>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</si>
  <si>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</si>
  <si>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</si>
  <si>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</si>
  <si>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</si>
  <si>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</si>
  <si>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</si>
  <si>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</si>
  <si>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</si>
  <si>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</si>
  <si>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</si>
  <si>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</si>
  <si>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</si>
  <si>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</si>
  <si>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</si>
  <si>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</si>
  <si>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</si>
  <si>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</si>
  <si>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</si>
  <si>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</si>
  <si>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</si>
  <si>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</si>
  <si>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</si>
  <si>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</si>
  <si>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</si>
  <si>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</si>
  <si>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</si>
  <si>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</si>
  <si>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</si>
  <si>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</si>
  <si>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</si>
  <si>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</si>
  <si>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</si>
  <si>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</si>
  <si>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</si>
  <si>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</si>
  <si>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</si>
  <si>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</si>
  <si>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</si>
  <si>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</si>
  <si>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</si>
  <si>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</si>
  <si>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</si>
  <si>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</si>
  <si>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</si>
  <si>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</si>
  <si>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</si>
  <si>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</si>
  <si>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</si>
  <si>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</si>
  <si>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</si>
  <si>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</si>
  <si>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</si>
  <si>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</si>
  <si>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</si>
  <si>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</si>
  <si>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</si>
  <si>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</si>
  <si>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</si>
  <si>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</si>
  <si>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</si>
  <si>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</si>
  <si>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</si>
  <si>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</si>
  <si>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</si>
  <si>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</si>
  <si>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</si>
  <si>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</si>
  <si>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</si>
  <si>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</si>
  <si>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</si>
  <si>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</si>
  <si>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</si>
  <si>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</si>
  <si>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</si>
  <si>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</si>
  <si>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</si>
  <si>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</si>
  <si>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</si>
  <si>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</si>
  <si>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</si>
  <si>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</si>
  <si>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</si>
  <si>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</si>
  <si>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</si>
  <si>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</si>
  <si>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</si>
  <si>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</si>
  <si>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</si>
  <si>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</si>
  <si>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</si>
  <si>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</si>
  <si>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</si>
  <si>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</si>
  <si>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</si>
  <si>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</si>
  <si>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</si>
  <si>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</si>
  <si>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</si>
  <si>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</si>
  <si>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</si>
  <si>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</si>
  <si>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</si>
  <si>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</si>
  <si>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</si>
  <si>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</si>
  <si>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</si>
  <si>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</si>
  <si>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</si>
  <si>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</si>
  <si>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</si>
  <si>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</si>
  <si>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</si>
  <si>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</si>
  <si>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</si>
  <si>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</si>
  <si>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</si>
  <si>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</si>
  <si>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</si>
  <si>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</si>
  <si>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</si>
  <si>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</si>
  <si>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</si>
  <si>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</si>
  <si>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</si>
  <si>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</si>
  <si>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</si>
  <si>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</si>
  <si>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</si>
  <si>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</si>
  <si>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</si>
  <si>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</si>
  <si>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</si>
  <si>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</si>
  <si>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</si>
  <si>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</si>
  <si>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</si>
  <si>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</si>
  <si>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</si>
  <si>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</si>
  <si>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</si>
  <si>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</si>
  <si>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</si>
  <si>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</si>
  <si>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</si>
  <si>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</si>
  <si>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</si>
  <si>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</si>
  <si>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</si>
  <si>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</si>
  <si>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</si>
  <si>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</si>
  <si>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</si>
  <si>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</si>
  <si>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</si>
  <si>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</si>
  <si>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</si>
  <si>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</si>
  <si>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</si>
  <si>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</si>
  <si>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</si>
  <si>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</si>
  <si>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</si>
  <si>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</si>
  <si>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</si>
  <si>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</si>
  <si>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</si>
  <si>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</si>
  <si>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</si>
  <si>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</si>
  <si>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</si>
  <si>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</si>
  <si>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</si>
  <si>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</si>
  <si>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</si>
  <si>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</si>
  <si>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</si>
  <si>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</si>
  <si>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</si>
  <si>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</si>
  <si>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</si>
  <si>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</si>
  <si>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</si>
  <si>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</si>
  <si>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</si>
  <si>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</si>
  <si>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</si>
  <si>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</si>
  <si>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</si>
  <si>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</si>
  <si>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</si>
  <si>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</si>
  <si>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</si>
  <si>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</si>
  <si>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</si>
  <si>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</si>
  <si>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</si>
  <si>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</si>
  <si>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</si>
  <si>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</si>
  <si>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</si>
  <si>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</si>
  <si>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</si>
  <si>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</si>
  <si>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</si>
  <si>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</si>
  <si>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</si>
  <si>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</si>
  <si>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</si>
  <si>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</si>
  <si>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</si>
  <si>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</si>
  <si>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</si>
  <si>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</si>
  <si>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</si>
  <si>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</si>
  <si>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</si>
  <si>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</si>
  <si>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</si>
  <si>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</si>
  <si>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</si>
  <si>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</si>
  <si>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</si>
  <si>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</si>
  <si>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</si>
  <si>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</si>
  <si>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</si>
  <si>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</si>
  <si>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</si>
  <si>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</si>
  <si>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</si>
  <si>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</si>
  <si>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</si>
  <si>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</si>
  <si>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</si>
  <si>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</si>
  <si>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</si>
  <si>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</si>
  <si>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</si>
  <si>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</si>
  <si>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</si>
  <si>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</si>
  <si>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</si>
  <si>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</si>
  <si>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</si>
  <si>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</si>
  <si>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</si>
  <si>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</si>
  <si>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</si>
  <si>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</si>
  <si>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</si>
  <si>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</si>
  <si>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</si>
  <si>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</si>
  <si>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</si>
  <si>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</si>
  <si>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</si>
  <si>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</si>
  <si>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</si>
  <si>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</si>
  <si>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</si>
  <si>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</si>
  <si>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</si>
  <si>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</si>
  <si>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</si>
  <si>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</si>
  <si>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</si>
  <si>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</si>
  <si>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</si>
  <si>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</si>
  <si>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</si>
  <si>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</si>
  <si>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</si>
  <si>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</si>
  <si>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</si>
  <si>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</si>
  <si>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</si>
  <si>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</si>
  <si>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</si>
  <si>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</si>
  <si>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</si>
  <si>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</si>
  <si>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</si>
  <si>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</si>
  <si>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</si>
  <si>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</si>
  <si>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</si>
  <si>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</si>
  <si>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</si>
  <si>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</si>
  <si>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</si>
  <si>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</si>
  <si>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</si>
  <si>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</si>
  <si>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</si>
  <si>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</si>
  <si>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</si>
  <si>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</si>
  <si>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</si>
  <si>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</si>
  <si>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</si>
  <si>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</si>
  <si>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</si>
  <si>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</si>
  <si>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</si>
  <si>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</si>
  <si>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</si>
  <si>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</si>
  <si>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</si>
  <si>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</si>
  <si>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</si>
  <si>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</si>
  <si>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</si>
  <si>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</si>
  <si>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</si>
  <si>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</si>
  <si>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</si>
  <si>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</si>
  <si>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</si>
  <si>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</si>
  <si>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</si>
  <si>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</si>
  <si>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</si>
  <si>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</si>
  <si>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</si>
  <si>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</si>
  <si>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</si>
  <si>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</si>
  <si>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</si>
  <si>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</si>
  <si>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</si>
  <si>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</si>
  <si>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</si>
  <si>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</si>
  <si>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</si>
  <si>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</si>
  <si>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</si>
  <si>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</si>
  <si>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</si>
  <si>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</si>
  <si>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</si>
  <si>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</si>
  <si>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</si>
  <si>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</si>
  <si>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</si>
  <si>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</si>
  <si>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</si>
  <si>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</si>
  <si>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</si>
  <si>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</si>
  <si>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</si>
  <si>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</si>
  <si>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</si>
  <si>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</si>
  <si>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</si>
  <si>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</si>
  <si>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</si>
  <si>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</si>
  <si>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</si>
  <si>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</si>
  <si>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</si>
  <si>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</si>
  <si>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</si>
  <si>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</si>
  <si>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</si>
  <si>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</si>
  <si>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</si>
  <si>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</si>
  <si>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</si>
  <si>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</si>
  <si>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</si>
  <si>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</si>
  <si>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</si>
  <si>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</si>
  <si>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</si>
  <si>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</si>
  <si>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</si>
  <si>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</si>
  <si>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</si>
  <si>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</si>
  <si>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</si>
  <si>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</si>
  <si>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</si>
  <si>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</si>
  <si>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</si>
  <si>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</si>
  <si>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</si>
  <si>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</si>
  <si>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</si>
  <si>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</si>
  <si>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</si>
  <si>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</si>
  <si>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</si>
  <si>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</si>
  <si>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</si>
  <si>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</si>
  <si>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</si>
  <si>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</si>
  <si>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</si>
  <si>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</si>
  <si>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</si>
  <si>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</si>
  <si>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</si>
  <si>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</si>
  <si>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</si>
  <si>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</si>
  <si>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</si>
  <si>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</si>
  <si>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</si>
  <si>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</si>
  <si>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</si>
  <si>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</si>
  <si>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</si>
  <si>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</si>
  <si>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</si>
  <si>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</si>
  <si>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</si>
  <si>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</si>
  <si>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</si>
  <si>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</si>
  <si>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</si>
  <si>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</si>
  <si>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</si>
  <si>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</si>
  <si>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</si>
  <si>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</si>
  <si>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</si>
  <si>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</si>
  <si>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</si>
  <si>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</si>
  <si>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</si>
  <si>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</si>
  <si>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</si>
  <si>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</si>
  <si>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</si>
  <si>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</si>
  <si>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</si>
  <si>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</si>
  <si>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</si>
  <si>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</si>
  <si>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</si>
  <si>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</si>
  <si>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</si>
  <si>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</si>
  <si>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</si>
  <si>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</si>
  <si>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</si>
  <si>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</si>
  <si>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</si>
  <si>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</si>
  <si>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</si>
  <si>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</si>
  <si>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</si>
  <si>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</si>
  <si>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</si>
  <si>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</si>
  <si>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</si>
  <si>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</si>
  <si>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</si>
  <si>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</si>
  <si>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</si>
  <si>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</si>
  <si>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</si>
  <si>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</si>
  <si>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</si>
  <si>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</si>
  <si>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</si>
  <si>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</si>
  <si>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</si>
  <si>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</si>
  <si>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</si>
  <si>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</si>
  <si>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</si>
  <si>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</si>
  <si>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</si>
  <si>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</si>
  <si>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</si>
  <si>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</si>
  <si>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</si>
  <si>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</si>
  <si>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</si>
  <si>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</si>
  <si>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</si>
  <si>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</si>
  <si>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</si>
  <si>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</si>
  <si>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</si>
  <si>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</si>
  <si>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</si>
  <si>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</si>
  <si>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</si>
  <si>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</si>
  <si>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</si>
  <si>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</si>
  <si>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</si>
  <si>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</si>
  <si>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</si>
  <si>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</si>
  <si>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</si>
  <si>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</si>
  <si>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</si>
  <si>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</si>
  <si>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</si>
  <si>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</si>
  <si>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</si>
  <si>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</si>
  <si>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</si>
  <si>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</si>
  <si>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</si>
  <si>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</si>
  <si>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</si>
  <si>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</si>
  <si>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</si>
  <si>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</si>
  <si>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</si>
  <si>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</si>
  <si>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</si>
  <si>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</si>
  <si>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</si>
  <si>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</si>
  <si>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</si>
  <si>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</si>
  <si>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</si>
  <si>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</si>
  <si>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</si>
  <si>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</si>
  <si>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</si>
  <si>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</si>
  <si>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</si>
  <si>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</si>
  <si>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</si>
  <si>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</si>
  <si>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</si>
  <si>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</si>
  <si>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</si>
  <si>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</si>
  <si>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</si>
  <si>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</si>
  <si>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</si>
  <si>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</si>
  <si>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</si>
  <si>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</si>
  <si>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</si>
  <si>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</si>
  <si>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</si>
  <si>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</si>
  <si>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</si>
  <si>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</si>
  <si>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</si>
  <si>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</si>
  <si>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</si>
  <si>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</si>
  <si>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</si>
  <si>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</si>
  <si>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</si>
  <si>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</si>
  <si>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</si>
  <si>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</si>
  <si>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</si>
  <si>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</si>
  <si>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</si>
  <si>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</si>
  <si>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</si>
  <si>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</si>
  <si>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</si>
  <si>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</si>
  <si>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</si>
  <si>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</si>
  <si>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</si>
  <si>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</si>
  <si>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</si>
  <si>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</si>
  <si>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</si>
  <si>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</si>
  <si>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</si>
  <si>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</si>
  <si>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</si>
  <si>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</si>
  <si>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</si>
  <si>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</si>
  <si>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</si>
  <si>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</si>
  <si>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</si>
  <si>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</si>
  <si>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</si>
  <si>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</si>
  <si>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</si>
  <si>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</si>
  <si>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</si>
  <si>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</si>
  <si>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</si>
  <si>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</si>
  <si>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</si>
  <si>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</si>
  <si>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</si>
  <si>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</si>
  <si>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</si>
  <si>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</si>
  <si>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</si>
  <si>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</si>
  <si>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</si>
  <si>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</si>
  <si>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</si>
  <si>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</si>
  <si>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</si>
  <si>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</si>
  <si>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</si>
  <si>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</si>
  <si>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</si>
  <si>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</si>
  <si>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</si>
  <si>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</si>
  <si>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</si>
  <si>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</si>
  <si>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</si>
  <si>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</si>
  <si>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</si>
  <si>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</si>
  <si>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</si>
  <si>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</si>
  <si>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</si>
  <si>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</si>
  <si>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</si>
  <si>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</si>
  <si>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</si>
  <si>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</si>
  <si>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</si>
  <si>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</si>
  <si>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</si>
  <si>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</si>
  <si>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</si>
  <si>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</si>
  <si>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</si>
  <si>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</si>
  <si>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</si>
  <si>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</si>
  <si>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</si>
  <si>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</si>
  <si>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</si>
  <si>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</si>
  <si>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</si>
  <si>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</si>
  <si>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</si>
  <si>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</si>
  <si>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</si>
  <si>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</si>
  <si>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</si>
  <si>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</si>
  <si>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</si>
  <si>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</si>
  <si>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</si>
  <si>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</si>
  <si>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</si>
  <si>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</si>
  <si>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</si>
  <si>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</si>
  <si>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</si>
  <si>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</si>
  <si>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</si>
  <si>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</si>
  <si>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</si>
  <si>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</si>
  <si>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</si>
  <si>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</si>
  <si>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</si>
  <si>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</si>
  <si>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</si>
  <si>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</si>
  <si>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</si>
  <si>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</si>
  <si>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</si>
  <si>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</si>
  <si>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</si>
  <si>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</si>
  <si>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</si>
  <si>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</si>
  <si>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</si>
  <si>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</si>
  <si>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</si>
  <si>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</si>
  <si>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</si>
  <si>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</si>
  <si>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</si>
  <si>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</si>
  <si>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</si>
  <si>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</si>
  <si>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</si>
  <si>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</si>
  <si>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</si>
  <si>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</si>
  <si>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</si>
  <si>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</si>
  <si>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</si>
  <si>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</si>
  <si>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</si>
  <si>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</si>
  <si>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</si>
  <si>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</si>
  <si>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</si>
  <si>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</si>
  <si>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</si>
  <si>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</si>
  <si>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</si>
  <si>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</si>
  <si>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</si>
  <si>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</si>
  <si>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</si>
  <si>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</si>
  <si>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</si>
  <si>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</si>
  <si>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</si>
  <si>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</si>
  <si>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</si>
  <si>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</si>
  <si>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</si>
  <si>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</si>
  <si>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</si>
  <si>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</si>
  <si>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</si>
  <si>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</si>
  <si>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</si>
  <si>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</si>
  <si>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</si>
  <si>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</si>
  <si>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</si>
  <si>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</si>
  <si>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</si>
  <si>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</si>
  <si>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</si>
  <si>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</si>
  <si>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</si>
  <si>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</si>
  <si>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</si>
  <si>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</si>
  <si>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</si>
  <si>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</si>
  <si>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</si>
  <si>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</si>
  <si>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</si>
  <si>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</si>
  <si>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</si>
  <si>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</si>
  <si>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</si>
  <si>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</si>
  <si>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</si>
  <si>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</si>
  <si>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</si>
  <si>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</si>
  <si>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</si>
  <si>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</si>
  <si>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</si>
  <si>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</si>
  <si>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</si>
  <si>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</si>
  <si>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</si>
  <si>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</si>
  <si>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</si>
  <si>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</si>
  <si>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</si>
  <si>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</si>
  <si>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</si>
  <si>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</si>
  <si>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</si>
  <si>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</si>
  <si>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</si>
  <si>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</si>
  <si>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</si>
  <si>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</si>
  <si>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</si>
  <si>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</si>
  <si>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</si>
  <si>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</si>
  <si>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</si>
  <si>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</si>
  <si>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</si>
  <si>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</si>
  <si>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</si>
  <si>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</si>
  <si>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</si>
  <si>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</si>
  <si>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</si>
  <si>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</si>
  <si>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</si>
  <si>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</si>
  <si>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</si>
  <si>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</si>
  <si>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</si>
  <si>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</si>
  <si>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</si>
  <si>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</si>
  <si>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</si>
  <si>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</si>
  <si>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</si>
  <si>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</si>
  <si>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</si>
  <si>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</si>
  <si>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</si>
  <si>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</si>
  <si>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</si>
  <si>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</si>
  <si>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</si>
  <si>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</si>
  <si>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</si>
  <si>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</si>
  <si>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</si>
  <si>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</si>
  <si>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</si>
  <si>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</si>
  <si>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</si>
  <si>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</si>
  <si>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</si>
  <si>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</si>
  <si>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</si>
  <si>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</si>
  <si>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</si>
  <si>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</si>
  <si>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</si>
  <si>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</si>
  <si>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</si>
  <si>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</si>
  <si>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</si>
  <si>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</si>
  <si>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</si>
  <si>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</si>
  <si>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</si>
  <si>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</si>
  <si>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</si>
  <si>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</si>
  <si>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</si>
  <si>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</si>
  <si>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</si>
  <si>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</si>
  <si>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</si>
  <si>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</si>
  <si>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</si>
  <si>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</si>
  <si>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</si>
  <si>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</si>
  <si>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</si>
  <si>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</si>
  <si>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</si>
  <si>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</si>
  <si>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</si>
  <si>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</si>
  <si>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</si>
  <si>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</si>
  <si>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</si>
  <si>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</si>
  <si>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</si>
  <si>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</si>
  <si>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</si>
  <si>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</si>
  <si>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</si>
  <si>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</si>
  <si>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</si>
  <si>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</si>
  <si>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</si>
  <si>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</si>
  <si>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</si>
  <si>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</si>
  <si>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</si>
  <si>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</si>
  <si>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</si>
  <si>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</si>
  <si>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</si>
  <si>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</si>
  <si>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</si>
  <si>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</si>
  <si>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</si>
  <si>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</si>
  <si>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</si>
  <si>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</si>
  <si>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</si>
  <si>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</si>
  <si>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</si>
  <si>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</si>
  <si>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</si>
  <si>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</si>
  <si>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</si>
  <si>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</si>
  <si>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</si>
  <si>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</si>
  <si>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</si>
  <si>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</si>
  <si>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</si>
  <si>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</si>
  <si>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</si>
  <si>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</si>
  <si>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</si>
  <si>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</si>
  <si>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</si>
  <si>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</si>
  <si>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</si>
  <si>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</si>
  <si>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</si>
  <si>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</si>
  <si>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</si>
  <si>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</si>
  <si>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</si>
  <si>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</si>
  <si>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</si>
  <si>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</si>
  <si>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</si>
  <si>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</si>
  <si>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</si>
  <si>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</si>
  <si>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</si>
  <si>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</si>
  <si>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</si>
  <si>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</si>
  <si>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</si>
  <si>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</si>
  <si>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</si>
  <si>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</si>
  <si>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</si>
  <si>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</si>
  <si>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</si>
  <si>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</si>
  <si>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</si>
  <si>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</si>
  <si>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</si>
  <si>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</si>
  <si>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</si>
  <si>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</si>
  <si>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</si>
  <si>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</si>
  <si>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</si>
  <si>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</si>
  <si>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</si>
  <si>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</si>
  <si>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</si>
  <si>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</si>
  <si>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</si>
  <si>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</si>
  <si>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</si>
  <si>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</si>
  <si>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</si>
  <si>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</si>
  <si>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</si>
  <si>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</si>
  <si>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</si>
  <si>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</si>
  <si>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</si>
  <si>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</si>
  <si>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</si>
  <si>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</si>
  <si>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</si>
  <si>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</si>
  <si>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</si>
  <si>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</si>
  <si>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</si>
  <si>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</si>
  <si>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</si>
  <si>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</si>
  <si>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</si>
  <si>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</si>
  <si>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</si>
  <si>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</si>
  <si>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</si>
  <si>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</si>
  <si>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</si>
  <si>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</si>
  <si>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</si>
  <si>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</si>
  <si>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</si>
  <si>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</si>
  <si>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</si>
  <si>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</si>
  <si>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</si>
  <si>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</si>
  <si>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</si>
  <si>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</si>
  <si>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</si>
  <si>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</si>
  <si>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</si>
  <si>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</si>
  <si>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</si>
  <si>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</si>
  <si>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</si>
  <si>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</si>
  <si>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</si>
  <si>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</si>
  <si>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</si>
  <si>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</si>
  <si>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</si>
  <si>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</si>
  <si>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</si>
  <si>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</si>
  <si>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</si>
  <si>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</si>
  <si>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</si>
  <si>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</si>
  <si>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</si>
  <si>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</si>
  <si>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</si>
  <si>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</si>
  <si>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</si>
  <si>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</si>
  <si>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</si>
  <si>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</si>
  <si>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</si>
  <si>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</si>
  <si>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</si>
  <si>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</si>
  <si>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</si>
  <si>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</si>
  <si>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</si>
  <si>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</si>
  <si>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</si>
  <si>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</si>
  <si>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</si>
  <si>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</si>
  <si>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</si>
  <si>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</si>
  <si>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</si>
  <si>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</si>
  <si>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</si>
  <si>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</si>
  <si>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</si>
  <si>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</si>
  <si>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</si>
  <si>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</si>
  <si>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</si>
  <si>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</si>
  <si>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</si>
  <si>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</si>
  <si>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</si>
  <si>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</si>
  <si>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</si>
  <si>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</si>
  <si>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</si>
  <si>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</si>
  <si>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</si>
  <si>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</si>
  <si>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</si>
  <si>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</si>
  <si>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</si>
  <si>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</si>
  <si>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</si>
  <si>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</si>
  <si>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</si>
  <si>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</si>
  <si>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</si>
  <si>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</si>
  <si>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</si>
  <si>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</si>
  <si>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</si>
  <si>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</si>
  <si>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</si>
  <si>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</si>
  <si>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</si>
  <si>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</si>
  <si>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</si>
  <si>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</si>
  <si>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</si>
  <si>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</si>
  <si>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</si>
  <si>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</si>
  <si>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</si>
  <si>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</si>
  <si>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</si>
  <si>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</si>
  <si>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</si>
  <si>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</si>
  <si>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</si>
  <si>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</si>
  <si>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</si>
  <si>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</si>
  <si>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</si>
  <si>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</si>
  <si>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</si>
  <si>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</si>
  <si>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</si>
  <si>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</si>
  <si>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</si>
  <si>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</si>
  <si>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</si>
  <si>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</si>
  <si>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</si>
  <si>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</si>
  <si>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</si>
  <si>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</si>
  <si>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</si>
  <si>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</si>
  <si>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</si>
  <si>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</si>
  <si>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</si>
  <si>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</si>
  <si>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</si>
  <si>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</si>
  <si>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</si>
  <si>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</si>
  <si>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</si>
  <si>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</si>
  <si>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</si>
  <si>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</si>
  <si>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</si>
  <si>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</si>
  <si>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</si>
  <si>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</si>
  <si>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</si>
  <si>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</si>
  <si>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</si>
  <si>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</si>
  <si>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</si>
  <si>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</si>
  <si>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</si>
  <si>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</si>
  <si>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</si>
  <si>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</si>
  <si>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</si>
  <si>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</si>
  <si>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</si>
  <si>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</si>
  <si>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</si>
  <si>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</si>
  <si>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</si>
  <si>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</si>
  <si>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</si>
  <si>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</si>
  <si>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</si>
  <si>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</si>
  <si>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</si>
  <si>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</si>
  <si>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</si>
  <si>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</si>
  <si>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</si>
  <si>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</si>
  <si>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</si>
  <si>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</si>
  <si>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</si>
  <si>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</si>
  <si>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</si>
  <si>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</si>
  <si>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</si>
  <si>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</si>
  <si>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</si>
  <si>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</si>
  <si>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</si>
  <si>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</si>
  <si>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</si>
  <si>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</si>
  <si>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</si>
  <si>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</si>
  <si>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</si>
  <si>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</si>
  <si>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</si>
  <si>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</si>
  <si>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</si>
  <si>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</si>
  <si>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</si>
  <si>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</si>
  <si>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</si>
  <si>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</si>
  <si>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</si>
  <si>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</si>
  <si>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</si>
  <si>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</si>
  <si>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</si>
  <si>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</si>
  <si>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</si>
  <si>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</si>
  <si>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</si>
  <si>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</si>
  <si>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</si>
  <si>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</si>
  <si>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</si>
  <si>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</si>
  <si>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</si>
  <si>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</si>
  <si>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</si>
  <si>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</si>
  <si>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</si>
  <si>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</si>
  <si>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</si>
  <si>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</si>
  <si>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</si>
  <si>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</si>
  <si>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</si>
  <si>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</si>
  <si>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</si>
  <si>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</si>
  <si>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</si>
  <si>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</si>
  <si>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</si>
  <si>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</si>
  <si>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</si>
  <si>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</si>
  <si>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</si>
  <si>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</si>
  <si>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</si>
  <si>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</si>
  <si>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</si>
  <si>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</si>
  <si>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</si>
  <si>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</si>
  <si>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</si>
  <si>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</si>
  <si>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</si>
  <si>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</si>
  <si>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</si>
  <si>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</si>
  <si>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</si>
  <si>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</si>
  <si>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</si>
  <si>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</si>
  <si>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</si>
  <si>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</si>
  <si>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</si>
  <si>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</si>
  <si>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</si>
  <si>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</si>
  <si>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</si>
  <si>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</si>
  <si>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</si>
  <si>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</si>
  <si>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</si>
  <si>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</si>
  <si>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</si>
  <si>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</si>
  <si>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</si>
  <si>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</si>
  <si>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</si>
  <si>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</si>
  <si>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</si>
  <si>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</si>
  <si>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</si>
  <si>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</si>
  <si>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</si>
  <si>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</si>
  <si>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</si>
  <si>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</si>
  <si>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</si>
  <si>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</si>
  <si>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</si>
  <si>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</si>
  <si>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</si>
  <si>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</si>
  <si>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</si>
  <si>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</si>
  <si>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</si>
  <si>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</si>
  <si>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</si>
  <si>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</si>
  <si>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</si>
  <si>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</si>
  <si>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</si>
  <si>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</si>
  <si>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</si>
  <si>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</si>
  <si>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</si>
  <si>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</si>
  <si>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</si>
  <si>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</si>
  <si>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</si>
  <si>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</si>
  <si>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</si>
  <si>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</si>
  <si>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</si>
  <si>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</si>
  <si>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</si>
  <si>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</si>
  <si>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</si>
  <si>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</si>
  <si>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</si>
  <si>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</si>
  <si>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</si>
  <si>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</si>
  <si>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</si>
  <si>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</si>
  <si>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</si>
  <si>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</si>
  <si>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</si>
  <si>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</si>
  <si>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</si>
  <si>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</si>
  <si>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</si>
  <si>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</si>
  <si>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</si>
  <si>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</si>
  <si>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</si>
  <si>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</si>
  <si>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</si>
  <si>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</si>
  <si>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</si>
  <si>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</si>
  <si>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</si>
  <si>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</si>
  <si>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</si>
  <si>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</si>
  <si>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</si>
  <si>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</si>
  <si>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</si>
  <si>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</si>
  <si>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</si>
  <si>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</si>
  <si>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</si>
  <si>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</si>
  <si>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</si>
  <si>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</si>
  <si>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</si>
  <si>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</si>
  <si>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</si>
  <si>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</si>
  <si>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</si>
  <si>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</si>
  <si>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</si>
  <si>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</si>
  <si>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</si>
  <si>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</si>
  <si>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</si>
  <si>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</si>
  <si>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</si>
  <si>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</si>
  <si>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</si>
  <si>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</si>
  <si>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</si>
  <si>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</si>
  <si>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</si>
  <si>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</si>
  <si>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</si>
  <si>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</si>
  <si>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</si>
  <si>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</si>
  <si>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</si>
  <si>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</si>
  <si>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</si>
  <si>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</si>
  <si>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</si>
  <si>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</si>
  <si>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</si>
  <si>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</si>
  <si>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</si>
  <si>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</si>
  <si>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</si>
  <si>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</si>
  <si>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</si>
  <si>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</si>
  <si>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</si>
  <si>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</si>
  <si>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</si>
  <si>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</si>
  <si>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</si>
  <si>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</si>
  <si>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</si>
  <si>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</si>
  <si>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</si>
  <si>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</si>
  <si>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</si>
  <si>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</si>
  <si>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</si>
  <si>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</si>
  <si>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</si>
  <si>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</si>
  <si>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</si>
  <si>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</si>
  <si>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</si>
  <si>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</si>
  <si>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</si>
  <si>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</si>
  <si>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</si>
  <si>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</si>
  <si>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</si>
  <si>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</si>
  <si>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</si>
  <si>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</si>
  <si>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</si>
  <si>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</si>
  <si>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</si>
  <si>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</si>
  <si>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</si>
  <si>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</si>
  <si>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</si>
  <si>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</si>
  <si>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</si>
  <si>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</si>
  <si>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</si>
  <si>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</si>
  <si>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</si>
  <si>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</si>
  <si>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</si>
  <si>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</si>
  <si>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</si>
  <si>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</si>
  <si>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</si>
  <si>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</si>
  <si>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</si>
  <si>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</si>
  <si>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</si>
  <si>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</si>
  <si>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</si>
  <si>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</si>
  <si>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</si>
  <si>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</si>
  <si>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</si>
  <si>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</si>
  <si>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</si>
  <si>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</si>
  <si>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</si>
  <si>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</si>
  <si>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</si>
  <si>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</si>
  <si>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</si>
  <si>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</si>
  <si>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</si>
  <si>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</si>
  <si>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</si>
  <si>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</si>
  <si>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</si>
  <si>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</si>
  <si>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</si>
  <si>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</si>
  <si>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</si>
  <si>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</si>
  <si>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</si>
  <si>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</si>
  <si>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</si>
  <si>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</si>
  <si>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</si>
  <si>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</si>
  <si>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</si>
  <si>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</si>
  <si>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</si>
  <si>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</si>
  <si>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</si>
  <si>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</si>
  <si>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</si>
  <si>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</si>
  <si>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</si>
  <si>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</si>
  <si>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</si>
  <si>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</si>
  <si>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</si>
  <si>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</si>
  <si>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</si>
  <si>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</si>
  <si>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</si>
  <si>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</si>
  <si>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</si>
  <si>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</si>
  <si>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</si>
  <si>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</si>
  <si>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</si>
  <si>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</si>
  <si>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</si>
  <si>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</si>
  <si>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</si>
  <si>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</si>
  <si>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</si>
  <si>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</si>
  <si>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</si>
  <si>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</si>
  <si>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</si>
  <si>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</si>
  <si>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</si>
  <si>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</si>
  <si>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</si>
  <si>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</si>
  <si>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</si>
  <si>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</si>
  <si>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</si>
  <si>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</si>
  <si>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</si>
  <si>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</si>
  <si>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</si>
  <si>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</si>
  <si>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</si>
  <si>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</si>
  <si>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</si>
  <si>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</si>
  <si>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</si>
  <si>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</si>
  <si>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</si>
  <si>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</si>
  <si>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</si>
  <si>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</si>
  <si>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</si>
  <si>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</si>
  <si>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</si>
  <si>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</si>
  <si>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</si>
  <si>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</si>
  <si>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</si>
  <si>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</si>
  <si>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</si>
  <si>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</si>
  <si>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</si>
  <si>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</si>
  <si>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</si>
  <si>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</si>
  <si>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</si>
  <si>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</si>
  <si>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</si>
  <si>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</si>
  <si>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</si>
  <si>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</si>
  <si>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</si>
  <si>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</si>
  <si>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</si>
  <si>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</si>
  <si>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</si>
  <si>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</si>
  <si>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</si>
  <si>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</si>
  <si>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</si>
  <si>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</si>
  <si>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</si>
  <si>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</si>
  <si>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</si>
  <si>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</si>
  <si>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</si>
  <si>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</si>
  <si>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</si>
  <si>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</si>
  <si>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</si>
  <si>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</si>
  <si>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</si>
  <si>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</si>
  <si>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</si>
  <si>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</si>
  <si>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</si>
  <si>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</si>
  <si>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</si>
  <si>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</si>
  <si>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</si>
  <si>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</si>
  <si>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</si>
  <si>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</si>
  <si>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</si>
  <si>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</si>
  <si>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</si>
  <si>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</si>
  <si>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</si>
  <si>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</si>
  <si>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</si>
  <si>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</si>
  <si>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</si>
  <si>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</si>
  <si>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</si>
  <si>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</si>
  <si>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</si>
  <si>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</si>
  <si>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</si>
  <si>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</si>
  <si>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</si>
  <si>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</si>
  <si>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</si>
  <si>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</si>
  <si>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</si>
  <si>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</si>
  <si>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</si>
  <si>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</si>
  <si>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</si>
  <si>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</si>
  <si>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</si>
  <si>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</si>
  <si>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</si>
  <si>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</si>
  <si>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</si>
  <si>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</si>
  <si>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</si>
  <si>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</si>
  <si>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</si>
  <si>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</si>
  <si>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</si>
  <si>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</si>
  <si>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</si>
  <si>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</si>
  <si>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</si>
  <si>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</si>
  <si>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</si>
  <si>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</si>
  <si>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</si>
  <si>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</si>
  <si>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</si>
  <si>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</si>
  <si>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</si>
  <si>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</si>
  <si>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</si>
  <si>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</si>
  <si>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</si>
  <si>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</si>
  <si>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</si>
  <si>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</si>
  <si>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</si>
  <si>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</si>
  <si>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</si>
  <si>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</si>
  <si>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</si>
  <si>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</si>
  <si>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</si>
  <si>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</si>
  <si>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</si>
  <si>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</si>
  <si>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</si>
  <si>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</si>
  <si>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</si>
  <si>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</si>
  <si>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</si>
  <si>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</si>
  <si>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</si>
  <si>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</si>
  <si>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</si>
  <si>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</si>
  <si>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</si>
  <si>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</si>
  <si>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</si>
  <si>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</si>
  <si>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</si>
  <si>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</si>
  <si>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</si>
  <si>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</si>
  <si>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</si>
  <si>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</si>
  <si>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</si>
  <si>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</si>
  <si>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</si>
  <si>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</si>
  <si>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</si>
  <si>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</si>
  <si>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</si>
  <si>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</si>
  <si>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</si>
  <si>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</si>
  <si>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</si>
  <si>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</si>
  <si>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</si>
  <si>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</si>
  <si>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</si>
  <si>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</si>
  <si>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</si>
  <si>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</si>
  <si>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</si>
  <si>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</si>
  <si>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</si>
  <si>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</si>
  <si>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</si>
  <si>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</si>
  <si>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</si>
  <si>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</si>
  <si>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</si>
  <si>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</si>
  <si>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</si>
  <si>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</si>
  <si>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</si>
  <si>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</si>
  <si>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</si>
  <si>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</si>
  <si>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</si>
  <si>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</si>
  <si>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</si>
  <si>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</si>
  <si>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</si>
  <si>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</si>
  <si>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</si>
  <si>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</si>
  <si>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</si>
  <si>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</si>
  <si>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</si>
  <si>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</si>
  <si>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</si>
  <si>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</si>
  <si>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</si>
  <si>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</si>
  <si>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</si>
  <si>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</si>
  <si>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</si>
  <si>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</si>
  <si>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</si>
  <si>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</si>
  <si>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</si>
  <si>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</si>
  <si>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</si>
  <si>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</si>
  <si>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</si>
  <si>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</si>
  <si>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</si>
  <si>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</si>
  <si>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</si>
  <si>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</si>
  <si>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</si>
  <si>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</si>
  <si>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</si>
  <si>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</si>
  <si>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</si>
  <si>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</si>
  <si>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</si>
  <si>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</si>
  <si>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</si>
  <si>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</si>
  <si>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</si>
  <si>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</si>
  <si>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</si>
  <si>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</si>
  <si>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</si>
  <si>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</si>
  <si>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</si>
  <si>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</si>
  <si>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</si>
  <si>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</si>
  <si>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</si>
  <si>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</si>
  <si>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</si>
  <si>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</si>
  <si>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</si>
  <si>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</si>
  <si>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</si>
  <si>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</si>
  <si>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</si>
  <si>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</si>
  <si>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</si>
  <si>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</si>
  <si>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</si>
  <si>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</si>
  <si>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</si>
  <si>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</si>
  <si>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</si>
  <si>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</si>
  <si>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</si>
  <si>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</si>
  <si>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</si>
  <si>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</si>
  <si>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</si>
  <si>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</si>
  <si>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</si>
  <si>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</si>
  <si>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</si>
  <si>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</si>
  <si>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</si>
  <si>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</si>
  <si>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</si>
  <si>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</si>
  <si>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</si>
  <si>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</si>
  <si>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</si>
  <si>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</si>
  <si>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</si>
  <si>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</si>
  <si>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</si>
  <si>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</si>
  <si>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</si>
  <si>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</si>
  <si>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</si>
  <si>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</si>
  <si>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</si>
  <si>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</si>
  <si>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</si>
  <si>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</si>
  <si>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</si>
  <si>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</si>
  <si>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</si>
  <si>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</si>
  <si>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</si>
  <si>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</si>
  <si>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</si>
  <si>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</si>
  <si>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</si>
  <si>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</si>
  <si>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</si>
  <si>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</si>
  <si>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</si>
  <si>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</si>
  <si>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</si>
  <si>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</si>
  <si>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</si>
  <si>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</si>
  <si>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</si>
  <si>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</si>
  <si>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</si>
  <si>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</si>
  <si>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</si>
  <si>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</si>
  <si>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</si>
  <si>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</si>
  <si>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</si>
  <si>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</si>
  <si>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</si>
  <si>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</si>
  <si>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</si>
  <si>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</si>
  <si>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</si>
  <si>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</si>
  <si>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</si>
  <si>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</si>
  <si>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</si>
  <si>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</si>
  <si>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</si>
  <si>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</si>
  <si>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</si>
  <si>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</si>
  <si>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</si>
  <si>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</si>
  <si>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</si>
  <si>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</si>
  <si>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</si>
  <si>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</si>
  <si>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</si>
  <si>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</si>
  <si>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</si>
  <si>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</si>
  <si>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</si>
  <si>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</si>
  <si>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</si>
  <si>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</si>
  <si>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</si>
  <si>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</si>
  <si>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</si>
  <si>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</si>
  <si>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</si>
  <si>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</si>
  <si>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</si>
  <si>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</si>
  <si>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</si>
  <si>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</si>
  <si>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</si>
  <si>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</si>
  <si>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</si>
  <si>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</si>
  <si>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</si>
  <si>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</si>
  <si>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</si>
  <si>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</si>
  <si>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</si>
  <si>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</si>
  <si>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</si>
  <si>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</si>
  <si>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</si>
  <si>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</si>
  <si>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</si>
  <si>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</si>
  <si>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</si>
  <si>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</si>
  <si>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</si>
  <si>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</si>
  <si>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</si>
  <si>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</si>
  <si>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</si>
  <si>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</si>
  <si>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</si>
  <si>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</si>
  <si>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</si>
  <si>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</si>
  <si>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</si>
  <si>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</si>
  <si>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</si>
  <si>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</si>
  <si>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</si>
  <si>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</si>
  <si>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</si>
  <si>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</si>
  <si>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</si>
  <si>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</si>
  <si>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</si>
  <si>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</si>
  <si>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</si>
  <si>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</si>
  <si>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</si>
  <si>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</si>
  <si>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</si>
  <si>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</si>
  <si>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</si>
  <si>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</si>
  <si>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</si>
  <si>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</si>
  <si>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</si>
  <si>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</si>
  <si>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</si>
  <si>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</si>
  <si>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</si>
  <si>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</si>
  <si>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</si>
  <si>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</si>
  <si>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</si>
  <si>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</si>
  <si>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</si>
  <si>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</si>
  <si>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</si>
  <si>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</si>
  <si>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</si>
  <si>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</si>
  <si>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</si>
  <si>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</si>
  <si>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</si>
  <si>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</si>
  <si>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</si>
  <si>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</si>
  <si>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</si>
  <si>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</si>
  <si>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</si>
  <si>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</si>
  <si>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</si>
  <si>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</si>
  <si>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</si>
  <si>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</si>
  <si>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</si>
  <si>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</si>
  <si>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</si>
  <si>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</si>
  <si>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</si>
  <si>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</si>
  <si>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</si>
  <si>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</si>
  <si>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</si>
  <si>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</si>
  <si>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</si>
  <si>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</si>
  <si>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</si>
  <si>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</si>
  <si>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</si>
  <si>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</si>
  <si>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</si>
  <si>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</si>
  <si>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</si>
  <si>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</si>
  <si>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</si>
  <si>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</si>
  <si>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</si>
  <si>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</si>
  <si>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</si>
  <si>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</si>
  <si>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</si>
  <si>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</si>
  <si>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</si>
  <si>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</si>
  <si>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</si>
  <si>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</si>
  <si>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</si>
  <si>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</si>
  <si>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</si>
  <si>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</si>
  <si>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</si>
  <si>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</si>
  <si>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</si>
  <si>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</si>
  <si>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</si>
  <si>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</si>
  <si>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</si>
  <si>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</si>
  <si>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</si>
  <si>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</si>
  <si>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</si>
  <si>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</si>
  <si>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</si>
  <si>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</si>
  <si>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</si>
  <si>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</si>
  <si>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</si>
  <si>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</si>
  <si>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</si>
  <si>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</si>
  <si>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</si>
  <si>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</si>
  <si>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</si>
  <si>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</si>
  <si>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</si>
  <si>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</si>
  <si>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</si>
  <si>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</si>
  <si>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</si>
  <si>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</si>
  <si>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</si>
  <si>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</si>
  <si>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</si>
  <si>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</si>
  <si>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</si>
  <si>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</si>
  <si>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</si>
  <si>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</si>
  <si>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</si>
  <si>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</si>
  <si>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</si>
  <si>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</si>
  <si>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</si>
  <si>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</si>
  <si>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</si>
  <si>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</si>
  <si>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</si>
  <si>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</si>
  <si>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</si>
  <si>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</si>
  <si>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</si>
  <si>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</si>
  <si>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</si>
  <si>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</si>
  <si>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</si>
  <si>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</si>
  <si>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</si>
  <si>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</si>
  <si>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</si>
  <si>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</si>
  <si>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</si>
  <si>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</si>
  <si>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</si>
  <si>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</si>
  <si>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</si>
  <si>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</si>
  <si>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</si>
  <si>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</si>
  <si>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</si>
  <si>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</si>
  <si>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</si>
  <si>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</si>
  <si>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</si>
  <si>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</si>
  <si>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</si>
  <si>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</si>
  <si>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</si>
  <si>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</si>
  <si>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</si>
  <si>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</si>
  <si>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</si>
  <si>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</si>
  <si>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</si>
  <si>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</si>
  <si>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</si>
  <si>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</si>
  <si>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</si>
  <si>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</si>
  <si>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</si>
  <si>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</si>
  <si>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</si>
  <si>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</si>
  <si>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</si>
  <si>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</si>
  <si>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</si>
  <si>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</si>
  <si>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</si>
  <si>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</si>
  <si>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</si>
  <si>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</si>
  <si>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</si>
  <si>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</si>
  <si>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</si>
  <si>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</si>
  <si>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</si>
  <si>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</si>
  <si>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</si>
  <si>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</si>
  <si>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</si>
  <si>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</si>
  <si>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</si>
  <si>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</si>
  <si>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</si>
  <si>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</si>
  <si>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</si>
  <si>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</si>
  <si>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</si>
  <si>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</si>
  <si>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</si>
  <si>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</si>
  <si>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</si>
  <si>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</si>
  <si>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</si>
  <si>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</si>
  <si>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</si>
  <si>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</si>
  <si>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</si>
  <si>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</si>
  <si>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</si>
  <si>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</si>
  <si>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</si>
  <si>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</si>
  <si>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</si>
  <si>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</si>
  <si>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</si>
  <si>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</si>
  <si>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</si>
  <si>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</si>
  <si>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</si>
  <si>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</si>
  <si>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</si>
  <si>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</si>
  <si>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</si>
  <si>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</si>
  <si>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</si>
  <si>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</si>
  <si>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</si>
  <si>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</si>
  <si>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</si>
  <si>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</si>
  <si>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</si>
  <si>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</si>
  <si>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</si>
  <si>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</si>
  <si>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</si>
  <si>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</si>
  <si>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</si>
  <si>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</si>
  <si>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</si>
  <si>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</si>
  <si>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</si>
  <si>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</si>
  <si>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</si>
  <si>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</si>
  <si>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</si>
  <si>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</si>
  <si>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</si>
  <si>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</si>
  <si>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</si>
  <si>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</si>
  <si>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</si>
  <si>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</si>
  <si>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</si>
  <si>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</si>
  <si>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</si>
  <si>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</si>
  <si>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</si>
  <si>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</si>
  <si>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</si>
  <si>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</si>
  <si>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</si>
  <si>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</si>
  <si>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</si>
  <si>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</si>
  <si>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</si>
  <si>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</si>
  <si>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</si>
  <si>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</si>
  <si>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</si>
  <si>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</si>
  <si>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</si>
  <si>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</si>
  <si>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</si>
  <si>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</si>
  <si>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</si>
  <si>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</si>
  <si>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</si>
  <si>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</si>
  <si>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</si>
  <si>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</si>
  <si>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</si>
  <si>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</si>
  <si>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</si>
  <si>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</si>
  <si>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</si>
  <si>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</si>
  <si>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</si>
  <si>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</si>
  <si>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</si>
  <si>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</si>
  <si>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</si>
  <si>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</si>
  <si>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</si>
  <si>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</si>
  <si>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</si>
  <si>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</si>
  <si>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</si>
  <si>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</si>
  <si>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</si>
  <si>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</si>
  <si>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</si>
  <si>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</si>
  <si>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</si>
  <si>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</si>
  <si>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</si>
  <si>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</si>
  <si>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</si>
  <si>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</si>
  <si>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</si>
  <si>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</si>
  <si>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</si>
  <si>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</si>
  <si>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</si>
  <si>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</si>
  <si>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</si>
  <si>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</si>
  <si>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</si>
  <si>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</si>
  <si>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</si>
  <si>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</si>
  <si>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</si>
  <si>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</si>
  <si>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</si>
  <si>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</si>
  <si>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</si>
  <si>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</si>
  <si>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</si>
  <si>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</si>
  <si>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</si>
  <si>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</si>
  <si>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</si>
  <si>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</si>
  <si>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</si>
  <si>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</si>
  <si>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</si>
  <si>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</si>
  <si>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</si>
  <si>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</si>
  <si>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</si>
  <si>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</si>
  <si>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</si>
  <si>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</si>
  <si>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</si>
  <si>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</si>
  <si>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</si>
  <si>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</si>
  <si>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</si>
  <si>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</si>
  <si>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</si>
  <si>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</si>
  <si>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</si>
  <si>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</si>
  <si>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</si>
  <si>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</si>
  <si>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</si>
  <si>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</si>
  <si>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</si>
  <si>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</si>
  <si>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</si>
  <si>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</si>
  <si>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</si>
  <si>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</si>
  <si>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</si>
  <si>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</si>
  <si>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</si>
  <si>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</si>
  <si>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</si>
  <si>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</si>
  <si>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</si>
  <si>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</si>
  <si>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</si>
  <si>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</si>
  <si>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</si>
  <si>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</si>
  <si>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</si>
  <si>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</si>
  <si>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</si>
  <si>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</si>
  <si>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</si>
  <si>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</si>
  <si>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</si>
  <si>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</si>
  <si>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</si>
  <si>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</si>
  <si>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</si>
  <si>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</si>
  <si>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</si>
  <si>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</si>
  <si>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</si>
  <si>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</si>
  <si>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</si>
  <si>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</si>
  <si>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</si>
  <si>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</si>
  <si>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</si>
  <si>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</si>
  <si>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</si>
  <si>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</si>
  <si>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</si>
  <si>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</si>
  <si>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</si>
  <si>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</si>
  <si>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</si>
  <si>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</si>
  <si>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</si>
  <si>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</si>
  <si>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</si>
  <si>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</si>
  <si>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</si>
  <si>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</si>
  <si>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</si>
  <si>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</si>
  <si>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</si>
  <si>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</si>
  <si>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</si>
  <si>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</si>
  <si>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</si>
  <si>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</si>
  <si>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</si>
  <si>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</si>
  <si>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</si>
  <si>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</si>
  <si>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</si>
  <si>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</si>
  <si>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</si>
  <si>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</si>
  <si>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</si>
  <si>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</si>
  <si>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</si>
  <si>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</si>
  <si>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</si>
  <si>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</si>
  <si>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</si>
  <si>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</si>
  <si>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</si>
  <si>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</si>
  <si>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</si>
  <si>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</si>
  <si>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</si>
  <si>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</si>
  <si>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</si>
  <si>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</si>
  <si>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</si>
  <si>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</si>
  <si>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</si>
  <si>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</si>
  <si>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</si>
  <si>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</si>
  <si>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</si>
  <si>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</si>
  <si>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</si>
  <si>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</si>
  <si>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</si>
  <si>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</si>
  <si>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</si>
  <si>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</si>
  <si>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</si>
  <si>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</si>
  <si>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</si>
  <si>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</si>
  <si>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</si>
  <si>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</si>
  <si>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</si>
  <si>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</si>
  <si>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</si>
  <si>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</si>
  <si>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</si>
  <si>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</si>
  <si>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</si>
  <si>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</si>
  <si>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</si>
  <si>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</si>
  <si>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</si>
  <si>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</si>
  <si>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</si>
  <si>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</si>
  <si>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</si>
  <si>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</si>
  <si>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</si>
  <si>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</si>
  <si>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</si>
  <si>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</si>
  <si>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</si>
  <si>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</si>
  <si>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</si>
  <si>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</si>
  <si>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</si>
  <si>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</si>
  <si>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</si>
  <si>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</si>
  <si>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</si>
  <si>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</si>
  <si>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</si>
  <si>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</si>
  <si>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</si>
  <si>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</si>
  <si>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</si>
  <si>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</si>
  <si>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</si>
  <si>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</si>
  <si>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</si>
  <si>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</si>
  <si>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</si>
  <si>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</si>
  <si>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</si>
  <si>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</si>
  <si>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</si>
  <si>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</si>
  <si>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</si>
  <si>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</si>
  <si>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</si>
  <si>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</si>
  <si>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</si>
  <si>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</si>
  <si>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</si>
  <si>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</si>
  <si>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</si>
  <si>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</si>
  <si>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</si>
  <si>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</si>
  <si>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</si>
  <si>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</si>
  <si>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</si>
  <si>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</si>
  <si>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</si>
  <si>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</si>
  <si>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</si>
  <si>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</si>
  <si>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</si>
  <si>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</si>
  <si>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</si>
  <si>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</si>
  <si>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</si>
  <si>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</si>
  <si>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</si>
  <si>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</si>
  <si>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</si>
  <si>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</si>
  <si>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</si>
  <si>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</si>
  <si>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</si>
  <si>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</si>
  <si>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</si>
  <si>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</si>
  <si>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</si>
  <si>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</si>
  <si>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</si>
  <si>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</si>
  <si>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</si>
  <si>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</si>
  <si>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</si>
  <si>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</si>
  <si>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</si>
  <si>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</si>
  <si>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</si>
  <si>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</si>
  <si>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</si>
  <si>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</si>
  <si>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</si>
  <si>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</si>
  <si>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</si>
  <si>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</si>
  <si>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</si>
  <si>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</si>
  <si>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</si>
  <si>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</si>
  <si>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</si>
  <si>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</si>
  <si>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</si>
  <si>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</si>
  <si>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</si>
  <si>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</si>
  <si>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</si>
  <si>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</si>
  <si>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</si>
  <si>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</si>
  <si>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</si>
  <si>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</si>
  <si>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</si>
  <si>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</si>
  <si>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</si>
  <si>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</si>
  <si>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</si>
  <si>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</si>
  <si>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</si>
  <si>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</si>
  <si>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</si>
  <si>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</si>
  <si>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</si>
  <si>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</si>
  <si>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</si>
  <si>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</si>
  <si>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</si>
  <si>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</si>
  <si>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</si>
  <si>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</si>
  <si>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</si>
  <si>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</si>
  <si>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</si>
  <si>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</si>
  <si>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</si>
  <si>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</si>
  <si>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</si>
  <si>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</si>
  <si>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</si>
  <si>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</si>
  <si>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</si>
  <si>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</si>
  <si>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</si>
  <si>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</si>
  <si>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</si>
  <si>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</si>
  <si>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</si>
  <si>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</si>
  <si>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</si>
  <si>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</si>
  <si>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</si>
  <si>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</si>
  <si>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</si>
  <si>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</si>
  <si>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</si>
  <si>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</si>
  <si>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</si>
  <si>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</si>
  <si>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</si>
  <si>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</si>
  <si>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</si>
  <si>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</si>
  <si>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</si>
  <si>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</si>
  <si>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</si>
  <si>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</si>
  <si>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</si>
  <si>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</si>
  <si>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</si>
  <si>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</si>
  <si>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</si>
  <si>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</si>
  <si>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</si>
  <si>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</si>
  <si>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</si>
  <si>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</si>
  <si>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</si>
  <si>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</si>
  <si>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</si>
  <si>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</si>
  <si>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</si>
  <si>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</si>
  <si>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</si>
  <si>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</si>
  <si>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</si>
  <si>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</si>
  <si>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</si>
  <si>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</si>
  <si>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</si>
  <si>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</si>
  <si>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</si>
  <si>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</si>
  <si>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</si>
  <si>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</si>
  <si>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</si>
  <si>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</si>
  <si>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</si>
  <si>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</si>
  <si>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</si>
  <si>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</si>
  <si>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</si>
  <si>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</si>
  <si>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</si>
  <si>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</si>
  <si>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</si>
  <si>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</si>
  <si>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</si>
  <si>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</si>
  <si>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</si>
  <si>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</si>
  <si>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</si>
  <si>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</si>
  <si>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</si>
  <si>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</si>
  <si>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</si>
  <si>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</si>
  <si>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</si>
  <si>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</si>
  <si>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</si>
  <si>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</si>
  <si>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</si>
  <si>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</si>
  <si>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</si>
  <si>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</si>
  <si>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</si>
  <si>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</si>
  <si>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</si>
  <si>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</si>
  <si>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</si>
  <si>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</si>
  <si>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</si>
  <si>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</si>
  <si>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</si>
  <si>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</si>
  <si>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</si>
  <si>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</si>
  <si>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</si>
  <si>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</si>
  <si>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</si>
  <si>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</si>
  <si>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</si>
  <si>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</si>
  <si>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</si>
  <si>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</si>
  <si>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</si>
  <si>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</si>
  <si>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</si>
  <si>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</si>
  <si>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</si>
  <si>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</si>
  <si>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</si>
  <si>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</si>
  <si>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</si>
  <si>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</si>
  <si>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</si>
  <si>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</si>
  <si>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</si>
  <si>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</si>
  <si>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</si>
  <si>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</si>
  <si>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</si>
  <si>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</si>
  <si>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</si>
  <si>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</si>
  <si>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</si>
  <si>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</si>
  <si>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</si>
  <si>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</si>
  <si>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</si>
  <si>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</si>
  <si>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</si>
  <si>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</si>
  <si>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</si>
  <si>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</si>
  <si>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</si>
  <si>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</si>
  <si>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</si>
  <si>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</si>
  <si>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</si>
  <si>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</si>
  <si>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</si>
  <si>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</si>
  <si>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</si>
  <si>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</si>
  <si>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</si>
  <si>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</si>
  <si>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</si>
  <si>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</si>
  <si>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</si>
  <si>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</si>
  <si>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</si>
  <si>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</si>
  <si>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</si>
  <si>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</si>
  <si>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</si>
  <si>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</si>
  <si>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</si>
  <si>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</si>
  <si>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</si>
  <si>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</si>
  <si>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</si>
  <si>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</si>
  <si>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</si>
  <si>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</si>
  <si>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</si>
  <si>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</si>
  <si>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</si>
  <si>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</si>
  <si>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</si>
  <si>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</si>
  <si>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</si>
  <si>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</si>
  <si>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</si>
  <si>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</si>
  <si>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</si>
  <si>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</si>
  <si>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</si>
  <si>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</si>
  <si>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</si>
  <si>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</si>
  <si>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</si>
  <si>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</si>
  <si>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</si>
  <si>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</si>
  <si>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</si>
  <si>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</si>
  <si>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</si>
  <si>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</si>
  <si>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</si>
  <si>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</si>
  <si>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</si>
  <si>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</si>
  <si>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</si>
  <si>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</si>
  <si>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</si>
  <si>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</si>
  <si>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</si>
  <si>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</si>
  <si>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</si>
  <si>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</si>
  <si>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</si>
  <si>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</si>
  <si>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</si>
  <si>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</si>
  <si>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</si>
  <si>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</si>
  <si>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</si>
  <si>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</si>
  <si>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</si>
  <si>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</si>
  <si>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</si>
  <si>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</si>
  <si>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</si>
  <si>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</si>
  <si>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</si>
  <si>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</si>
  <si>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</si>
  <si>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</si>
  <si>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</si>
  <si>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</si>
  <si>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</si>
  <si>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</si>
  <si>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</si>
  <si>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</si>
  <si>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</si>
  <si>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</si>
  <si>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</si>
  <si>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</si>
  <si>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</si>
  <si>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</si>
  <si>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</si>
  <si>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</si>
  <si>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</si>
  <si>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</si>
  <si>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</si>
  <si>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</si>
  <si>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</si>
  <si>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</si>
  <si>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</si>
  <si>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</si>
  <si>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</si>
  <si>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</si>
  <si>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</si>
  <si>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</si>
  <si>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</si>
  <si>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</si>
  <si>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</si>
  <si>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</si>
  <si>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</si>
  <si>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</si>
  <si>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</si>
  <si>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</si>
  <si>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</si>
  <si>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</si>
  <si>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</si>
  <si>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</si>
  <si>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</si>
  <si>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</si>
  <si>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</si>
  <si>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</si>
  <si>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</si>
  <si>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</si>
  <si>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</si>
  <si>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</si>
  <si>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</si>
  <si>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</si>
  <si>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</si>
  <si>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</si>
  <si>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</si>
  <si>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</si>
  <si>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</si>
  <si>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</si>
  <si>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</si>
  <si>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</si>
  <si>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</si>
  <si>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</si>
  <si>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</si>
  <si>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</si>
  <si>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</si>
  <si>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</si>
  <si>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</si>
  <si>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</si>
  <si>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</si>
  <si>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</si>
  <si>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</si>
  <si>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</si>
  <si>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</si>
  <si>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</si>
  <si>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</si>
  <si>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</si>
  <si>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</si>
  <si>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</si>
  <si>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</si>
  <si>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</si>
  <si>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</si>
  <si>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</si>
  <si>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</si>
  <si>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</si>
  <si>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</si>
  <si>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</si>
  <si>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</si>
  <si>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</si>
  <si>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</si>
  <si>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</si>
  <si>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</si>
  <si>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</si>
  <si>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</si>
  <si>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</si>
  <si>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</si>
  <si>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</si>
  <si>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</si>
  <si>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</si>
  <si>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</si>
  <si>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</si>
  <si>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</si>
  <si>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</si>
  <si>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</si>
  <si>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</si>
  <si>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</si>
  <si>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</si>
  <si>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</si>
  <si>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</si>
  <si>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</si>
  <si>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</si>
  <si>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</si>
  <si>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</si>
  <si>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</si>
  <si>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</si>
  <si>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</si>
  <si>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</si>
  <si>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</si>
  <si>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</si>
  <si>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</si>
  <si>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</si>
  <si>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</si>
  <si>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</si>
  <si>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</si>
  <si>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</si>
  <si>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</si>
  <si>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</si>
  <si>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</si>
  <si>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</si>
  <si>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</si>
  <si>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</si>
  <si>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</si>
  <si>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</si>
  <si>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</si>
  <si>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</si>
  <si>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</si>
  <si>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</si>
  <si>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</si>
  <si>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</si>
  <si>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</si>
  <si>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</si>
  <si>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</si>
  <si>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</si>
  <si>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</si>
  <si>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</si>
  <si>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</si>
  <si>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</si>
  <si>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</si>
  <si>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</si>
  <si>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</si>
  <si>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</si>
  <si>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</si>
  <si>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</si>
  <si>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</si>
  <si>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</si>
  <si>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</si>
  <si>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</si>
  <si>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</si>
  <si>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</si>
  <si>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</si>
  <si>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</si>
  <si>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</si>
  <si>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</si>
  <si>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</si>
  <si>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</si>
  <si>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</si>
  <si>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</si>
  <si>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</si>
  <si>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</si>
  <si>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</si>
  <si>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</si>
  <si>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</si>
  <si>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</si>
  <si>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</si>
  <si>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</si>
  <si>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</si>
  <si>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</si>
  <si>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</si>
  <si>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</si>
  <si>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</si>
  <si>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</si>
  <si>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</si>
  <si>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</si>
  <si>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</si>
  <si>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</si>
  <si>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</si>
  <si>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</si>
  <si>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</si>
  <si>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</si>
  <si>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</si>
  <si>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</si>
  <si>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</si>
  <si>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</si>
  <si>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</si>
  <si>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</si>
  <si>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</si>
  <si>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</si>
  <si>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</si>
  <si>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</si>
  <si>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</si>
  <si>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</si>
  <si>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</si>
  <si>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</si>
  <si>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</si>
  <si>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</si>
  <si>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</si>
  <si>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</si>
  <si>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</si>
  <si>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</si>
  <si>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</si>
  <si>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</si>
  <si>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</si>
  <si>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</si>
  <si>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</si>
  <si>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</si>
  <si>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</si>
  <si>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</si>
  <si>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</si>
  <si>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</si>
  <si>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</si>
  <si>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</si>
  <si>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</si>
  <si>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</si>
  <si>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</si>
  <si>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</si>
  <si>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</si>
  <si>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</si>
  <si>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</si>
  <si>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</si>
  <si>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</si>
  <si>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</si>
  <si>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</si>
  <si>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</si>
  <si>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</si>
  <si>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</si>
  <si>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</si>
  <si>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</si>
  <si>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</si>
  <si>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</si>
  <si>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</si>
  <si>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</si>
  <si>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</si>
  <si>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</si>
  <si>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</si>
  <si>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</si>
  <si>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</si>
  <si>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</si>
  <si>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</si>
  <si>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</si>
  <si>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</si>
  <si>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</si>
  <si>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</si>
  <si>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</si>
  <si>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</si>
  <si>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</si>
  <si>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</si>
  <si>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</si>
  <si>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</si>
  <si>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</si>
  <si>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</si>
  <si>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</si>
  <si>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</si>
  <si>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</si>
  <si>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</si>
  <si>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</si>
  <si>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</si>
  <si>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</si>
  <si>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</si>
  <si>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</si>
  <si>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</si>
  <si>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</si>
  <si>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</si>
  <si>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</si>
  <si>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</si>
  <si>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</si>
  <si>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</si>
  <si>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</si>
  <si>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</si>
  <si>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</si>
  <si>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</si>
  <si>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</si>
  <si>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</si>
  <si>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</si>
  <si>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</si>
  <si>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</si>
  <si>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</si>
  <si>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</si>
  <si>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</si>
  <si>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</si>
  <si>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</si>
  <si>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</si>
  <si>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</si>
  <si>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</si>
  <si>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</si>
  <si>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</si>
  <si>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</si>
  <si>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</si>
  <si>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</si>
  <si>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</si>
  <si>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</si>
  <si>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</si>
  <si>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</si>
  <si>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</si>
  <si>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</si>
  <si>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</si>
  <si>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</si>
  <si>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</si>
  <si>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</si>
  <si>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</si>
  <si>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</si>
  <si>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</si>
  <si>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</si>
  <si>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</si>
  <si>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</si>
  <si>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</si>
  <si>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</si>
  <si>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</si>
  <si>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</si>
  <si>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</si>
  <si>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</si>
  <si>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</si>
  <si>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</si>
  <si>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</si>
  <si>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</si>
  <si>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</si>
  <si>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</si>
  <si>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</si>
  <si>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</si>
  <si>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</si>
  <si>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</si>
  <si>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</si>
  <si>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</si>
  <si>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</si>
  <si>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</si>
  <si>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</si>
  <si>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</si>
  <si>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</si>
  <si>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</si>
  <si>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</si>
  <si>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</si>
  <si>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</si>
  <si>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</si>
  <si>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</si>
  <si>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</si>
  <si>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</si>
  <si>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</si>
  <si>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</si>
  <si>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</si>
  <si>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</si>
  <si>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</si>
  <si>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</si>
  <si>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</si>
  <si>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</si>
  <si>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</si>
  <si>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</si>
  <si>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</si>
  <si>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</si>
  <si>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</si>
  <si>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</si>
  <si>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</si>
  <si>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</si>
  <si>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</si>
  <si>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</si>
  <si>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</si>
  <si>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</si>
  <si>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</si>
  <si>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</si>
  <si>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</si>
  <si>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</si>
  <si>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</si>
  <si>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</si>
  <si>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</si>
  <si>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</si>
  <si>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</si>
  <si>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</si>
  <si>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</si>
  <si>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</si>
  <si>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</si>
  <si>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</si>
  <si>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</si>
  <si>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</si>
  <si>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</si>
  <si>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</si>
  <si>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</si>
  <si>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</si>
  <si>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</si>
  <si>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</si>
  <si>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</si>
  <si>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</si>
  <si>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</si>
  <si>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</si>
  <si>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</si>
  <si>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</si>
  <si>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</si>
  <si>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</si>
  <si>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</si>
  <si>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</si>
  <si>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</si>
  <si>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</si>
  <si>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</si>
  <si>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</si>
  <si>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</si>
  <si>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</si>
  <si>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</si>
  <si>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</si>
  <si>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</si>
  <si>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</si>
  <si>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</si>
  <si>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</si>
  <si>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</si>
  <si>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</si>
  <si>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</si>
  <si>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</si>
  <si>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</si>
  <si>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</si>
  <si>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</si>
  <si>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</si>
  <si>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</si>
  <si>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</si>
  <si>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</si>
  <si>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</si>
  <si>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</si>
  <si>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</si>
  <si>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</si>
  <si>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</si>
  <si>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</si>
  <si>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</si>
  <si>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</si>
  <si>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</si>
  <si>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</si>
  <si>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</si>
  <si>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</si>
  <si>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</si>
  <si>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</si>
  <si>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</si>
  <si>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</si>
  <si>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</si>
  <si>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</si>
  <si>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</si>
  <si>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</si>
  <si>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</si>
  <si>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</si>
  <si>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</si>
  <si>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</si>
  <si>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</si>
  <si>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</si>
  <si>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</si>
  <si>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</si>
  <si>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</si>
  <si>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</si>
  <si>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</si>
  <si>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</si>
  <si>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</si>
  <si>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</si>
  <si>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</si>
  <si>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</si>
  <si>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</si>
  <si>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</si>
  <si>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</si>
  <si>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</si>
  <si>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</si>
  <si>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</si>
  <si>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</si>
  <si>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</si>
  <si>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</si>
  <si>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</si>
  <si>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</si>
  <si>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</si>
  <si>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</si>
  <si>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</si>
  <si>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</si>
  <si>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</si>
  <si>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</si>
  <si>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</si>
  <si>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</si>
  <si>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</si>
  <si>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</si>
  <si>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</si>
  <si>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</si>
  <si>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</si>
  <si>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</si>
  <si>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</si>
  <si>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</si>
  <si>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</si>
  <si>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</si>
  <si>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</si>
  <si>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</si>
  <si>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</si>
  <si>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</si>
  <si>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</si>
  <si>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</si>
  <si>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</si>
  <si>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</si>
  <si>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</si>
  <si>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</si>
  <si>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</si>
  <si>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</si>
  <si>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</si>
  <si>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</si>
  <si>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</si>
  <si>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</si>
  <si>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</si>
  <si>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</si>
  <si>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</si>
  <si>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</si>
  <si>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</si>
  <si>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</si>
  <si>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</si>
  <si>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</si>
  <si>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</si>
  <si>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</si>
  <si>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</si>
  <si>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</si>
  <si>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</si>
  <si>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</si>
  <si>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</si>
  <si>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</si>
  <si>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</si>
  <si>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</si>
  <si>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</si>
  <si>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</si>
  <si>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</si>
  <si>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</si>
  <si>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</si>
  <si>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</si>
  <si>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</si>
  <si>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</si>
  <si>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</si>
  <si>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</si>
  <si>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</si>
  <si>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</si>
  <si>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</si>
  <si>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</si>
  <si>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</si>
  <si>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</si>
  <si>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</si>
  <si>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</si>
  <si>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</si>
  <si>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</si>
  <si>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</si>
  <si>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</si>
  <si>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</si>
  <si>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</si>
  <si>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</si>
  <si>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</si>
  <si>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</si>
  <si>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</si>
  <si>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</si>
  <si>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</si>
  <si>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</si>
  <si>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</si>
  <si>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</si>
  <si>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</si>
  <si>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</si>
  <si>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</si>
  <si>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</si>
  <si>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</si>
  <si>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</si>
  <si>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</si>
  <si>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</si>
  <si>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</si>
  <si>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</si>
  <si>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</si>
  <si>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</si>
  <si>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</si>
  <si>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</si>
  <si>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</si>
  <si>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</si>
  <si>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</si>
  <si>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</si>
  <si>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</si>
  <si>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</si>
  <si>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</si>
  <si>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</si>
  <si>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</si>
  <si>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</si>
  <si>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</si>
  <si>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</si>
  <si>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</si>
  <si>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</si>
  <si>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</si>
  <si>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</si>
  <si>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</si>
  <si>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</si>
  <si>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</si>
  <si>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</si>
  <si>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</si>
  <si>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</si>
  <si>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</si>
  <si>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</si>
  <si>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</si>
  <si>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</si>
  <si>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</si>
  <si>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</si>
  <si>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</si>
  <si>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</si>
  <si>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</si>
  <si>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</si>
  <si>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</si>
  <si>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</si>
  <si>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</si>
  <si>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</si>
  <si>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</si>
  <si>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</si>
  <si>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</si>
  <si>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</si>
  <si>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</si>
  <si>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</si>
  <si>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</si>
  <si>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</si>
  <si>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</si>
  <si>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</si>
  <si>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</si>
  <si>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</si>
  <si>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</si>
  <si>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</si>
  <si>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</si>
  <si>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</si>
  <si>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</si>
  <si>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</si>
  <si>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</si>
  <si>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</si>
  <si>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</si>
  <si>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</si>
  <si>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</si>
  <si>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</si>
  <si>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</si>
  <si>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</si>
  <si>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</si>
  <si>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</si>
  <si>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</si>
  <si>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</si>
  <si>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</si>
  <si>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</si>
  <si>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</si>
  <si>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</si>
  <si>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</si>
  <si>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</si>
  <si>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</si>
  <si>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</si>
  <si>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</si>
  <si>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</si>
  <si>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</si>
  <si>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</si>
  <si>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</si>
  <si>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</si>
  <si>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</si>
  <si>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</si>
  <si>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</si>
  <si>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</si>
  <si>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</si>
  <si>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</si>
  <si>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</si>
  <si>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</si>
  <si>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</si>
  <si>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</si>
  <si>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</si>
  <si>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</si>
  <si>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</si>
  <si>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</si>
  <si>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</si>
  <si>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</si>
  <si>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</si>
  <si>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</si>
  <si>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</si>
  <si>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</si>
  <si>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</si>
  <si>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</si>
  <si>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</si>
  <si>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</si>
  <si>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</si>
  <si>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</si>
  <si>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</si>
  <si>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</si>
  <si>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</si>
  <si>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</si>
  <si>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</si>
  <si>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</si>
  <si>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</si>
  <si>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</si>
  <si>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</si>
  <si>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</si>
  <si>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</si>
  <si>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</si>
  <si>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</si>
  <si>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</si>
  <si>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</si>
  <si>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</si>
  <si>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</si>
  <si>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</si>
  <si>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</si>
  <si>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</si>
  <si>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</si>
  <si>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</si>
  <si>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</si>
  <si>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</si>
  <si>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</si>
  <si>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</si>
  <si>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</si>
  <si>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</si>
  <si>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</si>
  <si>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</si>
  <si>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</si>
  <si>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</si>
  <si>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</si>
  <si>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</si>
  <si>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</si>
  <si>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</si>
  <si>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</si>
  <si>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</si>
  <si>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</si>
  <si>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</si>
  <si>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</si>
  <si>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</si>
  <si>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</si>
  <si>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</si>
  <si>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</si>
  <si>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</si>
  <si>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</si>
  <si>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</si>
  <si>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</si>
  <si>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</si>
  <si>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</si>
  <si>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</si>
  <si>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</si>
  <si>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</si>
  <si>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</si>
  <si>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</si>
  <si>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</si>
  <si>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</si>
  <si>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</si>
  <si>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</si>
  <si>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</si>
  <si>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</si>
  <si>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</si>
  <si>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</si>
  <si>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</si>
  <si>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</si>
  <si>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</si>
  <si>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</si>
  <si>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</si>
  <si>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</si>
  <si>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</si>
  <si>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</si>
  <si>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</si>
  <si>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</si>
  <si>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</si>
  <si>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</si>
  <si>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</si>
  <si>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</si>
  <si>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</si>
  <si>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</si>
  <si>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</si>
  <si>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</si>
  <si>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</si>
  <si>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</si>
  <si>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</si>
  <si>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</si>
  <si>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</si>
  <si>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</si>
  <si>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</si>
  <si>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</si>
  <si>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</si>
  <si>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</si>
  <si>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</si>
  <si>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</si>
  <si>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</si>
  <si>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</si>
  <si>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</si>
  <si>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</si>
  <si>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</si>
  <si>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</si>
  <si>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</si>
  <si>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</si>
  <si>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</si>
  <si>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</si>
  <si>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</si>
  <si>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</si>
  <si>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</si>
  <si>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</si>
  <si>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</si>
  <si>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</si>
  <si>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</si>
  <si>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</si>
  <si>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</si>
  <si>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</si>
  <si>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</si>
  <si>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</si>
  <si>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</si>
  <si>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</si>
  <si>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</si>
  <si>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</si>
  <si>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</si>
  <si>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</si>
  <si>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</si>
  <si>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</si>
  <si>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</si>
  <si>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</si>
  <si>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</si>
  <si>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</si>
  <si>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</si>
  <si>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</si>
  <si>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</si>
  <si>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</si>
  <si>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</si>
  <si>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</si>
  <si>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</si>
  <si>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</si>
  <si>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</si>
  <si>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</si>
  <si>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</si>
  <si>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</si>
  <si>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</si>
  <si>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</si>
  <si>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</si>
  <si>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</si>
  <si>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</si>
  <si>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</si>
  <si>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</si>
  <si>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</si>
  <si>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</si>
  <si>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</si>
  <si>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</si>
  <si>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</si>
  <si>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</si>
  <si>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</si>
  <si>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</si>
  <si>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</si>
  <si>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</si>
  <si>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</si>
  <si>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</si>
  <si>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</si>
  <si>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</si>
  <si>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</si>
  <si>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</si>
  <si>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</si>
  <si>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</si>
  <si>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</si>
  <si>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</si>
  <si>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</si>
  <si>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</si>
  <si>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</si>
  <si>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</si>
  <si>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</si>
  <si>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</si>
  <si>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</si>
  <si>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</si>
  <si>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</si>
  <si>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</si>
  <si>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</si>
  <si>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</si>
  <si>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</si>
  <si>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</si>
  <si>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</si>
  <si>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</si>
  <si>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</si>
  <si>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</si>
  <si>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</si>
  <si>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</si>
  <si>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</si>
  <si>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</si>
  <si>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</si>
  <si>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</si>
  <si>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</si>
  <si>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</si>
  <si>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</si>
  <si>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</si>
  <si>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</si>
  <si>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</si>
  <si>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</si>
  <si>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</si>
  <si>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</si>
  <si>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</si>
  <si>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</si>
  <si>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</si>
  <si>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</si>
  <si>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</si>
  <si>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</si>
  <si>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</si>
  <si>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</si>
  <si>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</si>
  <si>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</si>
  <si>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</si>
  <si>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</si>
  <si>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</si>
  <si>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</si>
  <si>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</si>
  <si>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</si>
  <si>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</si>
  <si>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</si>
  <si>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</si>
  <si>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</si>
  <si>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</si>
  <si>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</si>
  <si>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</si>
  <si>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</si>
  <si>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</si>
  <si>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</si>
  <si>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</si>
  <si>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</si>
  <si>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</si>
  <si>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</si>
  <si>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</si>
  <si>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</si>
  <si>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</si>
  <si>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</si>
  <si>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</si>
  <si>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</si>
  <si>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</si>
  <si>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</si>
  <si>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</si>
  <si>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</si>
  <si>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</si>
  <si>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</si>
  <si>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</si>
  <si>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</si>
  <si>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</si>
  <si>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</si>
  <si>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</si>
  <si>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</si>
  <si>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</si>
  <si>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</si>
  <si>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</si>
  <si>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</si>
  <si>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</si>
  <si>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</si>
  <si>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</si>
  <si>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</si>
  <si>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</si>
  <si>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</si>
  <si>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</si>
  <si>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</si>
  <si>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</si>
  <si>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</si>
  <si>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</si>
  <si>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</si>
  <si>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</si>
  <si>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</si>
  <si>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</si>
  <si>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</si>
  <si>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</si>
  <si>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</si>
  <si>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</si>
  <si>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</si>
  <si>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</si>
  <si>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</si>
  <si>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</si>
  <si>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</si>
  <si>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</si>
  <si>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</si>
  <si>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</si>
  <si>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</si>
  <si>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</si>
  <si>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</si>
  <si>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</si>
  <si>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</si>
  <si>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</si>
  <si>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</si>
  <si>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</si>
  <si>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</si>
  <si>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</si>
  <si>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</si>
  <si>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</si>
  <si>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</si>
  <si>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</si>
  <si>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</si>
  <si>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</si>
  <si>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</si>
  <si>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</si>
  <si>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</si>
  <si>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</si>
  <si>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</si>
  <si>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</si>
  <si>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</si>
  <si>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</si>
  <si>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</si>
  <si>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</si>
  <si>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</si>
  <si>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</si>
  <si>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</si>
  <si>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</si>
  <si>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</si>
  <si>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</si>
  <si>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</si>
  <si>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</si>
  <si>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</si>
  <si>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</si>
  <si>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</si>
  <si>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</si>
  <si>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</si>
  <si>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</si>
  <si>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</si>
  <si>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</si>
  <si>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</si>
  <si>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</si>
  <si>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</si>
  <si>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</si>
  <si>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</si>
  <si>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</si>
  <si>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</si>
  <si>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</si>
  <si>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</si>
  <si>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</si>
  <si>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</si>
  <si>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</si>
  <si>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</si>
  <si>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</si>
  <si>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</si>
  <si>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</si>
  <si>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</si>
  <si>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</si>
  <si>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</si>
  <si>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</si>
  <si>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</si>
  <si>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</si>
  <si>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</si>
  <si>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</si>
  <si>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</si>
  <si>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</si>
  <si>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</si>
  <si>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</si>
  <si>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</si>
  <si>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</si>
  <si>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</si>
  <si>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</si>
  <si>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</si>
  <si>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</si>
  <si>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</si>
  <si>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</si>
  <si>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</si>
  <si>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</si>
  <si>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</si>
  <si>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</si>
  <si>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</si>
  <si>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</si>
  <si>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</si>
  <si>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</si>
  <si>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</si>
  <si>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</si>
  <si>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</si>
  <si>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</si>
  <si>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</si>
  <si>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</si>
  <si>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</si>
  <si>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</si>
  <si>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</si>
  <si>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</si>
  <si>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</si>
  <si>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</si>
  <si>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</si>
  <si>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</si>
  <si>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</si>
  <si>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</si>
  <si>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</si>
  <si>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</si>
  <si>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</si>
  <si>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</si>
  <si>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</si>
  <si>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</si>
  <si>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</si>
  <si>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</si>
  <si>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</si>
  <si>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</si>
  <si>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</si>
  <si>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</si>
  <si>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</si>
  <si>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</si>
  <si>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</si>
  <si>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</si>
  <si>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</si>
  <si>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</si>
  <si>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</si>
  <si>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</si>
  <si>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</si>
  <si>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</si>
  <si>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</si>
  <si>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</si>
  <si>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</si>
  <si>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</si>
  <si>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</si>
  <si>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</si>
  <si>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</si>
  <si>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</si>
  <si>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</si>
  <si>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</si>
  <si>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</si>
  <si>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</si>
  <si>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</si>
  <si>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</si>
  <si>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</si>
  <si>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</si>
  <si>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</si>
  <si>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</si>
  <si>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</si>
  <si>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</si>
  <si>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</si>
  <si>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</si>
  <si>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</si>
  <si>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</si>
  <si>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</si>
  <si>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</si>
  <si>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</si>
  <si>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</si>
  <si>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</si>
  <si>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</si>
  <si>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</si>
  <si>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</si>
  <si>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</si>
  <si>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</si>
  <si>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</si>
  <si>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</si>
  <si>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</si>
  <si>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</si>
  <si>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</si>
  <si>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</si>
  <si>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</si>
  <si>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</si>
  <si>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</si>
  <si>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</si>
  <si>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</si>
  <si>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</si>
  <si>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</si>
  <si>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</si>
  <si>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</si>
  <si>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</si>
  <si>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</si>
  <si>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</si>
  <si>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</si>
  <si>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</si>
  <si>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</si>
  <si>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</si>
  <si>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</si>
  <si>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</si>
  <si>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</si>
  <si>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</si>
  <si>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</si>
  <si>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</si>
  <si>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</si>
  <si>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</si>
  <si>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</si>
  <si>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</si>
  <si>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</si>
  <si>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</si>
  <si>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</si>
  <si>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</si>
  <si>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</si>
  <si>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</si>
  <si>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</si>
  <si>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</si>
  <si>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</si>
  <si>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</si>
  <si>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</si>
  <si>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</si>
  <si>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</si>
  <si>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</si>
  <si>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</si>
  <si>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</si>
  <si>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</si>
  <si>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</si>
  <si>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</si>
  <si>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</si>
  <si>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</si>
  <si>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</si>
  <si>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</si>
  <si>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</si>
  <si>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</si>
  <si>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</si>
  <si>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</si>
  <si>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</si>
  <si>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</si>
  <si>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</si>
  <si>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</si>
  <si>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</si>
  <si>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</si>
  <si>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</si>
  <si>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</si>
  <si>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</si>
  <si>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</si>
  <si>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</si>
  <si>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</si>
  <si>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</si>
  <si>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</si>
  <si>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</si>
  <si>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</si>
  <si>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</si>
  <si>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</si>
  <si>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</si>
  <si>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</si>
  <si>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</si>
  <si>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</si>
  <si>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</si>
  <si>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</si>
  <si>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</si>
  <si>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</si>
  <si>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</si>
  <si>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</si>
  <si>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</si>
  <si>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</si>
  <si>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</si>
  <si>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</si>
  <si>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</si>
  <si>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</si>
  <si>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</si>
  <si>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</si>
  <si>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</si>
  <si>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</si>
  <si>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</si>
  <si>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</si>
  <si>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</si>
  <si>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</si>
  <si>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</si>
  <si>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</si>
  <si>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</si>
  <si>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</si>
  <si>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</si>
  <si>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</si>
  <si>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</si>
  <si>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</si>
  <si>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</si>
  <si>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</si>
  <si>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</si>
  <si>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</si>
  <si>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</si>
  <si>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</si>
  <si>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</si>
  <si>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</si>
  <si>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</si>
  <si>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</si>
  <si>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</si>
  <si>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</si>
  <si>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</si>
  <si>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</si>
  <si>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</si>
  <si>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</si>
  <si>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</si>
  <si>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</si>
  <si>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</si>
  <si>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</si>
  <si>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</si>
  <si>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</si>
  <si>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</si>
  <si>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</si>
  <si>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</si>
  <si>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</si>
  <si>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</si>
  <si>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</si>
  <si>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</si>
  <si>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</si>
  <si>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</si>
  <si>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</si>
  <si>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</si>
  <si>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</si>
  <si>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</si>
  <si>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</si>
  <si>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</si>
  <si>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</si>
  <si>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</si>
  <si>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</si>
  <si>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</si>
  <si>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</si>
  <si>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</si>
  <si>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</si>
  <si>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</si>
  <si>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</si>
  <si>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</si>
  <si>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</si>
  <si>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</si>
  <si>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</si>
  <si>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</si>
  <si>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</si>
  <si>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</si>
  <si>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</si>
  <si>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</si>
  <si>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</si>
  <si>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</si>
  <si>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</si>
  <si>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</si>
  <si>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</si>
  <si>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</si>
  <si>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</si>
  <si>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</si>
  <si>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</si>
  <si>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</si>
  <si>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</si>
  <si>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</si>
  <si>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</si>
  <si>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</si>
  <si>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</si>
  <si>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</si>
  <si>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</si>
  <si>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</si>
  <si>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</si>
  <si>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</si>
  <si>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</si>
  <si>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</si>
  <si>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</si>
  <si>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</si>
  <si>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</si>
  <si>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</si>
  <si>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</si>
  <si>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</si>
  <si>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</si>
  <si>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</si>
  <si>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</si>
  <si>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</si>
  <si>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</si>
  <si>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</si>
  <si>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</si>
  <si>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</si>
  <si>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</si>
  <si>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</si>
  <si>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</si>
  <si>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</si>
  <si>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</si>
  <si>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</si>
  <si>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</si>
  <si>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</si>
  <si>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</si>
  <si>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</si>
  <si>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</si>
  <si>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</si>
  <si>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</si>
  <si>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</si>
  <si>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</si>
  <si>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</si>
  <si>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</si>
  <si>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</si>
  <si>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</si>
  <si>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</si>
  <si>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</si>
  <si>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</si>
  <si>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</si>
  <si>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</si>
  <si>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</si>
  <si>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</si>
  <si>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</si>
  <si>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</si>
  <si>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</si>
  <si>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</si>
  <si>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</si>
  <si>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</si>
  <si>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</si>
  <si>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</si>
  <si>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</si>
  <si>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</si>
  <si>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</si>
  <si>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</si>
  <si>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</si>
  <si>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</si>
  <si>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</si>
  <si>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</si>
  <si>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</si>
  <si>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</si>
  <si>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</si>
  <si>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</si>
  <si>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</si>
  <si>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</si>
  <si>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</si>
  <si>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</si>
  <si>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</si>
  <si>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</si>
  <si>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</si>
  <si>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</si>
  <si>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</si>
  <si>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</si>
  <si>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</si>
  <si>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</si>
  <si>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</si>
  <si>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</si>
  <si>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</si>
  <si>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</si>
  <si>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</si>
  <si>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</si>
  <si>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</si>
  <si>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</si>
  <si>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</si>
  <si>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</si>
  <si>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</si>
  <si>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</si>
  <si>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</si>
  <si>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</si>
  <si>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</si>
  <si>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</si>
  <si>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</si>
  <si>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</si>
  <si>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</si>
  <si>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</si>
  <si>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</si>
  <si>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</si>
  <si>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</si>
  <si>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</si>
  <si>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</si>
  <si>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</si>
  <si>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</si>
  <si>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</si>
  <si>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</si>
  <si>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</si>
  <si>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</si>
  <si>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</si>
  <si>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</si>
  <si>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</si>
  <si>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</si>
  <si>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</si>
  <si>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</si>
  <si>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</si>
  <si>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</si>
  <si>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</si>
  <si>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</si>
  <si>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</si>
  <si>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</si>
  <si>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</si>
  <si>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</si>
  <si>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</si>
  <si>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</si>
  <si>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</si>
  <si>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</si>
  <si>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</si>
  <si>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</si>
  <si>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</si>
  <si>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</si>
  <si>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</si>
  <si>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</si>
  <si>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</si>
  <si>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</si>
  <si>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</si>
  <si>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</si>
  <si>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</si>
  <si>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</si>
  <si>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</si>
  <si>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</si>
  <si>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</si>
  <si>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</si>
  <si>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</si>
  <si>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</si>
  <si>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</si>
  <si>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</si>
  <si>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</si>
  <si>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</si>
  <si>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</si>
  <si>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</si>
  <si>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</si>
  <si>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</si>
  <si>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</si>
  <si>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</si>
  <si>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</si>
  <si>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</si>
  <si>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</si>
  <si>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</si>
  <si>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</si>
  <si>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</si>
  <si>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</si>
  <si>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</si>
  <si>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</si>
  <si>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</si>
  <si>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</si>
  <si>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</si>
  <si>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</si>
  <si>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</si>
  <si>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</si>
  <si>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</si>
  <si>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</si>
  <si>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</si>
  <si>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</si>
  <si>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</si>
  <si>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</si>
  <si>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</si>
  <si>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</si>
  <si>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</si>
  <si>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</si>
  <si>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</si>
  <si>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</si>
  <si>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</si>
  <si>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</si>
  <si>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</si>
  <si>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</si>
  <si>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</si>
  <si>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</si>
  <si>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</si>
  <si>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</si>
  <si>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</si>
  <si>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</si>
  <si>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</si>
  <si>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</si>
  <si>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</si>
  <si>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</si>
  <si>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</si>
  <si>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</si>
  <si>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</si>
  <si>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</si>
  <si>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</si>
  <si>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</si>
  <si>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</si>
  <si>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</si>
  <si>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</si>
  <si>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</si>
  <si>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</si>
  <si>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</si>
  <si>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</si>
  <si>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</si>
  <si>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</si>
  <si>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</si>
  <si>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</si>
  <si>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</si>
  <si>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</si>
  <si>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</si>
  <si>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</si>
  <si>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</si>
  <si>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</si>
  <si>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</si>
  <si>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</si>
  <si>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</si>
  <si>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</si>
  <si>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</si>
  <si>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</si>
  <si>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</si>
  <si>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</si>
  <si>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</si>
  <si>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</si>
  <si>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</si>
  <si>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</si>
  <si>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</si>
  <si>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</si>
  <si>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</si>
  <si>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</si>
  <si>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</si>
  <si>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</si>
  <si>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</si>
  <si>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</si>
  <si>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</si>
  <si>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</si>
  <si>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</si>
  <si>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</si>
  <si>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</si>
  <si>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</si>
  <si>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</si>
  <si>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</si>
  <si>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</si>
  <si>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</si>
  <si>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</si>
  <si>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</si>
  <si>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</si>
  <si>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</si>
  <si>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</si>
  <si>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</si>
  <si>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</si>
  <si>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</si>
  <si>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</si>
  <si>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</si>
  <si>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</si>
  <si>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</si>
  <si>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</si>
  <si>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</si>
  <si>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</si>
  <si>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</si>
  <si>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</si>
  <si>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</si>
  <si>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</si>
  <si>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</si>
  <si>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</si>
  <si>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</si>
  <si>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</si>
  <si>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</si>
  <si>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</si>
  <si>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</si>
  <si>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</si>
  <si>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</si>
  <si>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</si>
  <si>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</si>
  <si>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</si>
  <si>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</si>
  <si>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</si>
  <si>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</si>
  <si>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</si>
  <si>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</si>
  <si>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</si>
  <si>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</si>
  <si>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</si>
  <si>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</si>
  <si>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</si>
  <si>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</si>
  <si>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</si>
  <si>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</si>
  <si>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</si>
  <si>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</si>
  <si>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</si>
  <si>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</si>
  <si>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</si>
  <si>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</si>
  <si>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</si>
  <si>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</si>
  <si>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</si>
  <si>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</si>
  <si>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</si>
  <si>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</si>
  <si>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</si>
  <si>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</si>
  <si>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</si>
  <si>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</si>
  <si>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</si>
  <si>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</si>
  <si>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</si>
  <si>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</si>
  <si>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</si>
  <si>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</si>
  <si>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</si>
  <si>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</si>
  <si>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</si>
  <si>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</si>
  <si>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</si>
  <si>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</si>
  <si>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</si>
  <si>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</si>
  <si>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</si>
  <si>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</si>
  <si>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</si>
  <si>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</si>
  <si>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</si>
  <si>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</si>
  <si>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</si>
  <si>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</si>
  <si>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</si>
  <si>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</si>
  <si>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</si>
  <si>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</si>
  <si>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</si>
  <si>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</si>
  <si>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</si>
  <si>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</si>
  <si>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</si>
  <si>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</si>
  <si>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</si>
  <si>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</si>
  <si>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</si>
  <si>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</si>
  <si>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</si>
  <si>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</si>
  <si>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</si>
  <si>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</si>
  <si>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</si>
  <si>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</si>
  <si>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</si>
  <si>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</si>
  <si>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</si>
  <si>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</si>
  <si>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</si>
  <si>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</si>
  <si>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</si>
  <si>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</si>
  <si>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</si>
  <si>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</si>
  <si>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</si>
  <si>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</si>
  <si>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</si>
  <si>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</si>
  <si>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</si>
  <si>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</si>
  <si>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</si>
  <si>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</si>
  <si>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</si>
  <si>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</si>
  <si>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</si>
  <si>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</si>
  <si>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</si>
  <si>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</si>
  <si>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</si>
  <si>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</si>
  <si>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</si>
  <si>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</si>
  <si>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</si>
  <si>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</si>
  <si>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</si>
  <si>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</si>
  <si>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</si>
  <si>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</si>
  <si>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</si>
  <si>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</si>
  <si>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</si>
  <si>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</si>
  <si>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</si>
  <si>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</si>
  <si>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</si>
  <si>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</si>
  <si>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</si>
  <si>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</si>
  <si>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</si>
  <si>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</si>
  <si>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</si>
  <si>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</si>
  <si>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</si>
  <si>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</si>
  <si>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</si>
  <si>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</si>
  <si>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</si>
  <si>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</si>
  <si>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</si>
  <si>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</si>
  <si>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</si>
  <si>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</si>
  <si>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</si>
  <si>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</si>
  <si>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</si>
  <si>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</si>
  <si>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</si>
  <si>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</si>
  <si>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</si>
  <si>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</si>
  <si>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</si>
  <si>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</si>
  <si>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</si>
  <si>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</si>
  <si>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</si>
  <si>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</si>
  <si>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</si>
  <si>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</si>
  <si>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</si>
  <si>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</si>
  <si>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</si>
  <si>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</si>
  <si>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</si>
  <si>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</si>
  <si>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</si>
  <si>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</si>
  <si>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</si>
  <si>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</si>
  <si>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</si>
  <si>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</si>
  <si>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</si>
  <si>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</si>
  <si>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</si>
  <si>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</si>
  <si>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</si>
  <si>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</si>
  <si>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</si>
  <si>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</si>
  <si>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</si>
  <si>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</si>
  <si>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</si>
  <si>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</si>
  <si>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</si>
  <si>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</si>
  <si>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</si>
  <si>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</si>
  <si>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</si>
  <si>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</si>
  <si>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</si>
  <si>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</si>
  <si>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</si>
  <si>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</si>
  <si>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</si>
  <si>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</si>
  <si>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</si>
  <si>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</si>
  <si>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</si>
  <si>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</si>
  <si>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</si>
  <si>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</si>
  <si>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</si>
  <si>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</si>
  <si>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</si>
  <si>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</si>
  <si>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</si>
  <si>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</si>
  <si>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</si>
  <si>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</si>
  <si>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</si>
  <si>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</si>
  <si>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</si>
  <si>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</si>
  <si>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</si>
  <si>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</si>
  <si>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</si>
  <si>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</si>
  <si>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</si>
  <si>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</si>
  <si>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</si>
  <si>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</si>
  <si>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</si>
  <si>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</si>
  <si>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</si>
  <si>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</si>
  <si>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</si>
  <si>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</si>
  <si>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</si>
  <si>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</si>
  <si>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</si>
  <si>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</si>
  <si>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</si>
  <si>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</si>
  <si>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</si>
  <si>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</si>
  <si>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</si>
  <si>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</si>
  <si>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</si>
  <si>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</si>
  <si>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</si>
  <si>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</si>
  <si>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</si>
  <si>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</si>
  <si>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</si>
  <si>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</si>
  <si>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</si>
  <si>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</si>
  <si>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</si>
  <si>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</si>
  <si>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</si>
  <si>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</si>
  <si>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</si>
  <si>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</si>
  <si>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</si>
  <si>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</si>
  <si>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</si>
  <si>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</si>
  <si>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</si>
  <si>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</si>
  <si>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</si>
  <si>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</si>
  <si>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</si>
  <si>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</si>
  <si>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</si>
  <si>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</si>
  <si>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</si>
  <si>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</si>
  <si>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</si>
  <si>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</si>
  <si>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</si>
  <si>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</si>
  <si>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</si>
  <si>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</si>
  <si>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</si>
  <si>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</si>
  <si>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</si>
  <si>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</si>
  <si>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</si>
  <si>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</si>
  <si>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</si>
  <si>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</si>
  <si>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</si>
  <si>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</si>
  <si>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</si>
  <si>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</si>
  <si>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</si>
  <si>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</si>
  <si>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</si>
  <si>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</si>
  <si>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</si>
  <si>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</si>
  <si>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</si>
  <si>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</si>
  <si>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</si>
  <si>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</si>
  <si>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</si>
  <si>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</si>
  <si>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</si>
  <si>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</si>
  <si>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</si>
  <si>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</si>
  <si>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</si>
  <si>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</si>
  <si>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</si>
  <si>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</si>
  <si>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</si>
  <si>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</si>
  <si>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</si>
  <si>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</si>
  <si>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</si>
  <si>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</si>
  <si>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</si>
  <si>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</si>
  <si>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</si>
  <si>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</si>
  <si>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</si>
  <si>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</si>
  <si>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</si>
  <si>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</si>
  <si>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</si>
  <si>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</si>
  <si>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</si>
  <si>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</si>
  <si>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</si>
  <si>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</si>
  <si>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</si>
  <si>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</si>
  <si>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</si>
  <si>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</si>
  <si>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</si>
  <si>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</si>
  <si>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</si>
  <si>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</si>
  <si>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</si>
  <si>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</si>
  <si>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</si>
  <si>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</si>
  <si>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</si>
  <si>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</si>
  <si>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</si>
  <si>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</si>
  <si>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</si>
  <si>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</si>
  <si>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</si>
  <si>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</si>
  <si>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</si>
  <si>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</si>
  <si>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</si>
  <si>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</si>
  <si>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</si>
  <si>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</si>
  <si>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</si>
  <si>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</si>
  <si>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</si>
  <si>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</si>
  <si>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</si>
  <si>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</si>
  <si>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</si>
  <si>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</si>
  <si>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</si>
  <si>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</si>
  <si>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</si>
  <si>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</si>
  <si>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</si>
  <si>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</si>
  <si>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</si>
  <si>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</si>
  <si>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</si>
  <si>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</si>
  <si>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</si>
  <si>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</si>
  <si>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</si>
  <si>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</si>
  <si>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</si>
  <si>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</si>
  <si>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</si>
  <si>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</si>
  <si>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</si>
  <si>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</si>
  <si>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</si>
  <si>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</si>
  <si>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</si>
  <si>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</si>
  <si>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</si>
  <si>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</si>
  <si>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</si>
  <si>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</si>
  <si>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</si>
  <si>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</si>
  <si>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</si>
  <si>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</si>
  <si>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</si>
  <si>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</si>
  <si>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</si>
  <si>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</si>
  <si>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</si>
  <si>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</si>
  <si>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</si>
  <si>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</si>
  <si>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</si>
  <si>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</si>
  <si>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</si>
  <si>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</si>
  <si>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</si>
  <si>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</si>
  <si>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</si>
  <si>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</si>
  <si>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</si>
  <si>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</si>
  <si>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</si>
  <si>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</si>
  <si>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</si>
  <si>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</si>
  <si>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</si>
  <si>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</si>
  <si>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</si>
  <si>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</si>
  <si>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</si>
  <si>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</si>
  <si>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</si>
  <si>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</si>
  <si>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</si>
  <si>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</si>
  <si>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</si>
  <si>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</si>
  <si>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</si>
  <si>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</si>
  <si>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</si>
  <si>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</si>
  <si>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</si>
  <si>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</si>
  <si>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</si>
  <si>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</si>
  <si>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</si>
  <si>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</si>
  <si>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</si>
  <si>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</si>
  <si>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</si>
  <si>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</si>
  <si>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</si>
  <si>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</si>
  <si>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</si>
  <si>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</si>
  <si>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</si>
  <si>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</si>
  <si>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</si>
  <si>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</si>
  <si>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</si>
  <si>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</si>
  <si>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</si>
  <si>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</si>
  <si>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</si>
  <si>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</si>
  <si>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</si>
  <si>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</si>
  <si>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</si>
  <si>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</si>
  <si>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</si>
  <si>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</si>
  <si>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</si>
  <si>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</si>
  <si>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</si>
  <si>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</si>
  <si>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</si>
  <si>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</si>
  <si>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</si>
  <si>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</si>
  <si>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</si>
  <si>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</si>
  <si>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</si>
  <si>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</si>
  <si>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</si>
  <si>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</si>
  <si>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</si>
  <si>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</si>
  <si>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</si>
  <si>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</si>
  <si>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</si>
  <si>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</si>
  <si>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</si>
  <si>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</si>
  <si>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</si>
  <si>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</si>
  <si>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</si>
  <si>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</si>
  <si>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</si>
  <si>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</si>
  <si>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</si>
  <si>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</si>
  <si>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</si>
  <si>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</si>
  <si>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</si>
  <si>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</si>
  <si>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</si>
  <si>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</si>
  <si>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</si>
  <si>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</si>
  <si>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</si>
  <si>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</si>
  <si>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</si>
  <si>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</si>
  <si>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</si>
  <si>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</si>
  <si>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</si>
  <si>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</si>
  <si>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</si>
  <si>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</si>
  <si>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</si>
  <si>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</si>
  <si>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</si>
  <si>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</si>
  <si>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</si>
  <si>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</si>
  <si>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</si>
  <si>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</si>
  <si>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</si>
  <si>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</si>
  <si>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</si>
  <si>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</si>
  <si>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</si>
  <si>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</si>
  <si>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</si>
  <si>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</si>
  <si>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</si>
  <si>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</si>
  <si>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</si>
  <si>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</si>
  <si>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</si>
  <si>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</si>
  <si>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</si>
  <si>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</si>
  <si>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</si>
  <si>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</si>
  <si>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</si>
  <si>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</si>
  <si>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</si>
  <si>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</si>
  <si>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</si>
  <si>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</si>
  <si>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</si>
  <si>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</si>
  <si>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</si>
  <si>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</si>
  <si>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</si>
  <si>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</si>
  <si>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</si>
  <si>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</si>
  <si>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</si>
  <si>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</si>
  <si>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</si>
  <si>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</si>
  <si>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</si>
  <si>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</si>
  <si>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</si>
  <si>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</si>
  <si>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</si>
  <si>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</si>
  <si>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</si>
  <si>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</si>
  <si>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</si>
  <si>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</si>
  <si>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</si>
  <si>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</si>
  <si>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</si>
  <si>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</si>
  <si>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</si>
  <si>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</si>
  <si>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</si>
  <si>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</si>
  <si>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</si>
  <si>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</si>
  <si>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</si>
  <si>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</si>
  <si>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</si>
  <si>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</si>
  <si>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</si>
  <si>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</si>
  <si>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</si>
  <si>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</si>
  <si>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</si>
  <si>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</si>
  <si>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</si>
  <si>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</si>
  <si>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</si>
  <si>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</si>
  <si>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</si>
  <si>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</si>
  <si>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</si>
  <si>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</si>
  <si>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</si>
  <si>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</si>
  <si>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</si>
  <si>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</si>
  <si>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</si>
  <si>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</si>
  <si>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</si>
  <si>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</si>
  <si>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</si>
  <si>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</si>
  <si>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</si>
  <si>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</si>
  <si>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</si>
  <si>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</si>
  <si>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</si>
  <si>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</si>
  <si>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</si>
  <si>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</si>
  <si>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</si>
  <si>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</si>
  <si>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</si>
  <si>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</si>
  <si>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</si>
  <si>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</si>
  <si>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</si>
  <si>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</si>
  <si>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</si>
  <si>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</si>
  <si>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</si>
  <si>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</si>
  <si>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</si>
  <si>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</si>
  <si>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</si>
  <si>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</si>
  <si>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</si>
  <si>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</si>
  <si>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</si>
  <si>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</si>
  <si>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</si>
  <si>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</si>
  <si>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</si>
  <si>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</si>
  <si>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</si>
  <si>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</si>
  <si>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</si>
  <si>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</si>
  <si>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</si>
  <si>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</si>
  <si>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</si>
  <si>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</si>
  <si>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</si>
  <si>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</si>
  <si>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</si>
  <si>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</si>
  <si>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</si>
  <si>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</si>
  <si>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</si>
  <si>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</si>
  <si>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</si>
  <si>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</si>
  <si>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</si>
  <si>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</si>
  <si>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</si>
  <si>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</si>
  <si>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</si>
  <si>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</si>
  <si>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</si>
  <si>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</si>
  <si>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</si>
  <si>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</si>
  <si>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</si>
  <si>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</si>
  <si>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</si>
  <si>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</si>
  <si>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</si>
  <si>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</si>
  <si>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</si>
  <si>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</si>
  <si>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</si>
  <si>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</si>
  <si>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</si>
  <si>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</si>
  <si>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</si>
  <si>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</si>
  <si>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</si>
  <si>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</si>
  <si>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</si>
  <si>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</si>
  <si>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</si>
  <si>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</si>
  <si>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</si>
  <si>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</si>
  <si>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</si>
  <si>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</si>
  <si>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</si>
  <si>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</si>
  <si>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</si>
  <si>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</si>
  <si>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</si>
  <si>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</si>
  <si>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</si>
  <si>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</si>
  <si>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</si>
  <si>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</si>
  <si>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</si>
  <si>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</si>
  <si>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</si>
  <si>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</si>
  <si>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</si>
  <si>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</si>
  <si>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</si>
  <si>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</si>
  <si>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</si>
  <si>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</si>
  <si>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</si>
  <si>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</si>
  <si>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</si>
  <si>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</si>
  <si>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</si>
  <si>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</si>
  <si>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</si>
  <si>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</si>
  <si>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</si>
  <si>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</si>
  <si>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</si>
  <si>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</si>
  <si>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</si>
  <si>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</si>
  <si>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</si>
  <si>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</si>
  <si>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</si>
  <si>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</si>
  <si>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</si>
  <si>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</si>
  <si>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</si>
  <si>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</si>
  <si>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</si>
  <si>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</si>
  <si>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</si>
  <si>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</si>
  <si>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</si>
  <si>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</si>
  <si>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</si>
  <si>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</si>
  <si>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</si>
  <si>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</si>
  <si>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</si>
  <si>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</si>
  <si>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</si>
  <si>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</si>
  <si>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</si>
  <si>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</si>
  <si>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</si>
  <si>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</si>
  <si>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</si>
  <si>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</si>
  <si>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</si>
  <si>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</si>
  <si>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</si>
  <si>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</si>
  <si>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</si>
  <si>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</si>
  <si>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</si>
  <si>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</si>
  <si>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</si>
  <si>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</si>
  <si>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</si>
  <si>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</si>
  <si>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</si>
  <si>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</si>
  <si>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</si>
  <si>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</si>
  <si>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</si>
  <si>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</si>
  <si>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</si>
  <si>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</si>
  <si>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</si>
  <si>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</si>
  <si>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</si>
  <si>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</si>
  <si>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</si>
  <si>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</si>
  <si>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</si>
  <si>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</si>
  <si>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</si>
  <si>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</si>
  <si>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</si>
  <si>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</si>
  <si>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</si>
  <si>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</si>
  <si>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</si>
  <si>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</si>
  <si>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</si>
  <si>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</si>
  <si>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</si>
  <si>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</si>
  <si>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</si>
  <si>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</si>
  <si>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</si>
  <si>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</si>
  <si>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</si>
  <si>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</si>
  <si>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</si>
  <si>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</si>
  <si>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</si>
  <si>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</si>
  <si>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</si>
  <si>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</si>
  <si>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</si>
  <si>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</si>
  <si>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</si>
  <si>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</si>
  <si>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</si>
  <si>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</si>
  <si>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</si>
  <si>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</si>
  <si>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</si>
  <si>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</si>
  <si>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</si>
  <si>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</si>
  <si>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</si>
  <si>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</si>
  <si>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</si>
  <si>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</si>
  <si>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</si>
  <si>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</si>
  <si>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</si>
  <si>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</si>
  <si>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</si>
  <si>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</si>
  <si>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</si>
  <si>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</si>
  <si>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</si>
  <si>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</si>
  <si>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</si>
  <si>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</si>
  <si>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</si>
  <si>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</si>
  <si>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</si>
  <si>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</si>
  <si>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</si>
  <si>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</si>
  <si>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</si>
  <si>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</si>
  <si>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</si>
  <si>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</si>
  <si>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</si>
  <si>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</si>
  <si>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</si>
  <si>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</si>
  <si>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</si>
  <si>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</si>
  <si>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</si>
  <si>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</si>
  <si>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</si>
  <si>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</si>
  <si>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</si>
  <si>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</si>
  <si>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</si>
  <si>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</si>
  <si>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</si>
  <si>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</si>
  <si>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</si>
  <si>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</si>
  <si>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</si>
  <si>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</si>
  <si>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</si>
  <si>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</si>
  <si>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</si>
  <si>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</si>
  <si>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</si>
  <si>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</si>
  <si>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</si>
  <si>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</si>
  <si>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</si>
  <si>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</si>
  <si>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</si>
  <si>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</si>
  <si>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</si>
  <si>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</si>
  <si>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</si>
  <si>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</si>
  <si>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</si>
  <si>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</si>
  <si>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</si>
  <si>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</si>
  <si>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</si>
  <si>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</si>
  <si>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</si>
  <si>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</si>
  <si>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</si>
  <si>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</si>
  <si>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</si>
  <si>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</si>
  <si>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</si>
  <si>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</si>
  <si>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</si>
  <si>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</si>
  <si>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</si>
  <si>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</si>
  <si>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</si>
  <si>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</si>
  <si>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</si>
  <si>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</si>
  <si>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</si>
  <si>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</si>
  <si>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</si>
  <si>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</si>
  <si>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</si>
  <si>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</si>
  <si>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</si>
  <si>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</si>
  <si>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</si>
  <si>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</si>
  <si>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</si>
  <si>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</si>
  <si>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</si>
  <si>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</si>
  <si>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</si>
  <si>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</si>
  <si>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</si>
  <si>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</si>
  <si>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</si>
  <si>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</si>
  <si>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</si>
  <si>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</si>
  <si>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</si>
  <si>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</si>
  <si>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</si>
  <si>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</si>
  <si>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</si>
  <si>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</si>
  <si>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</si>
  <si>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</si>
  <si>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</si>
  <si>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</si>
  <si>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</si>
  <si>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</si>
  <si>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</si>
  <si>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</si>
  <si>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</si>
  <si>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</si>
  <si>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</si>
  <si>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</si>
  <si>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</si>
  <si>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</si>
  <si>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</si>
  <si>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</si>
  <si>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</si>
  <si>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</si>
  <si>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</si>
  <si>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</si>
  <si>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</si>
  <si>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</si>
  <si>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</si>
  <si>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</si>
  <si>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</si>
  <si>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</si>
  <si>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</si>
  <si>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</si>
  <si>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</si>
  <si>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</si>
  <si>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</si>
  <si>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</si>
  <si>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</si>
  <si>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</si>
  <si>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</si>
  <si>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</si>
  <si>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</si>
  <si>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</si>
  <si>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</si>
  <si>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</si>
  <si>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</si>
  <si>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</si>
  <si>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</si>
  <si>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</si>
  <si>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</si>
  <si>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</si>
  <si>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</si>
  <si>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</si>
  <si>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</si>
  <si>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</si>
  <si>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</si>
  <si>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</si>
  <si>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</si>
  <si>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</si>
  <si>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</si>
  <si>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</si>
  <si>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</si>
  <si>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</si>
  <si>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</si>
  <si>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</si>
  <si>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</si>
  <si>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</si>
  <si>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</si>
  <si>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</si>
  <si>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</si>
  <si>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</si>
  <si>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</si>
  <si>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</si>
  <si>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</si>
  <si>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</si>
  <si>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</si>
  <si>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</si>
  <si>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</si>
  <si>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</si>
  <si>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</si>
  <si>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</si>
  <si>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</si>
  <si>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</si>
  <si>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</si>
  <si>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</si>
  <si>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</si>
  <si>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</si>
  <si>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</si>
  <si>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</si>
  <si>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</si>
  <si>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</si>
  <si>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</si>
  <si>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</si>
  <si>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</si>
  <si>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</si>
  <si>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</si>
  <si>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</si>
  <si>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</si>
  <si>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</si>
  <si>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</si>
  <si>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</si>
  <si>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</si>
  <si>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</si>
  <si>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</si>
  <si>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</si>
  <si>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</si>
  <si>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</si>
  <si>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</si>
  <si>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</si>
  <si>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</si>
  <si>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</si>
  <si>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</si>
  <si>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</si>
  <si>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</si>
  <si>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</si>
  <si>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</si>
  <si>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</si>
  <si>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</si>
  <si>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</si>
  <si>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</si>
  <si>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</si>
  <si>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</si>
  <si>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</si>
  <si>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</si>
  <si>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</si>
  <si>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</si>
  <si>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</si>
  <si>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</si>
  <si>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</si>
  <si>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</si>
  <si>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</si>
  <si>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</si>
  <si>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</si>
  <si>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</si>
  <si>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</si>
  <si>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</si>
  <si>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</si>
  <si>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</si>
  <si>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</si>
  <si>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</si>
  <si>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</si>
  <si>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</si>
  <si>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</si>
  <si>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</si>
  <si>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</si>
  <si>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</si>
  <si>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</si>
  <si>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</si>
  <si>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</si>
  <si>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</si>
  <si>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</si>
  <si>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</si>
  <si>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</si>
  <si>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</si>
  <si>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</si>
  <si>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</si>
  <si>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</si>
  <si>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</si>
  <si>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</si>
  <si>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</si>
  <si>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</si>
  <si>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</si>
  <si>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</si>
  <si>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</si>
  <si>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</si>
  <si>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</si>
  <si>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</si>
  <si>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</si>
  <si>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</si>
  <si>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</si>
  <si>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</si>
  <si>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</si>
  <si>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</si>
  <si>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</si>
  <si>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</si>
  <si>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</si>
  <si>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</si>
  <si>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</si>
  <si>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</si>
  <si>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</si>
  <si>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</si>
  <si>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</si>
  <si>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</si>
  <si>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</si>
  <si>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</si>
  <si>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</si>
  <si>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</si>
  <si>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</si>
  <si>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</si>
  <si>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</si>
  <si>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</si>
  <si>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</si>
  <si>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</si>
  <si>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</si>
  <si>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</si>
  <si>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</si>
  <si>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</si>
  <si>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</si>
  <si>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</si>
  <si>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</si>
  <si>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</si>
  <si>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</si>
  <si>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</si>
  <si>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</si>
  <si>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</si>
  <si>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</si>
  <si>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</si>
  <si>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</si>
  <si>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</si>
  <si>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</si>
  <si>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</si>
  <si>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</si>
  <si>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</si>
  <si>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</si>
  <si>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</si>
  <si>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</si>
  <si>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</si>
  <si>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</si>
  <si>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</si>
  <si>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</si>
  <si>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</si>
  <si>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</si>
  <si>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</si>
  <si>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</si>
  <si>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</si>
  <si>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</si>
  <si>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</si>
  <si>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</si>
  <si>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</si>
  <si>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</si>
  <si>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</si>
  <si>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</si>
  <si>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</si>
  <si>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</si>
  <si>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</si>
  <si>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</si>
  <si>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</si>
  <si>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</si>
  <si>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</si>
  <si>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</si>
  <si>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</si>
  <si>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</si>
  <si>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</si>
  <si>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</si>
  <si>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</si>
  <si>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</si>
  <si>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</si>
  <si>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</si>
  <si>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</si>
  <si>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</si>
  <si>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</si>
  <si>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</si>
  <si>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</si>
  <si>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</si>
  <si>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</si>
  <si>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</si>
  <si>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</si>
  <si>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</si>
  <si>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</si>
  <si>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</si>
  <si>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</si>
  <si>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</si>
  <si>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</si>
  <si>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</si>
  <si>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</si>
  <si>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</si>
  <si>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</si>
  <si>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</si>
  <si>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</si>
  <si>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</si>
  <si>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</si>
  <si>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</si>
  <si>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</si>
  <si>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</si>
  <si>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</si>
  <si>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</si>
  <si>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</si>
  <si>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</si>
  <si>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</si>
  <si>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</si>
  <si>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</si>
  <si>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</si>
  <si>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</si>
  <si>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</si>
  <si>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</si>
  <si>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</si>
  <si>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</si>
  <si>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</si>
  <si>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</si>
  <si>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</si>
  <si>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</si>
  <si>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</si>
  <si>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</si>
  <si>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</si>
  <si>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</si>
  <si>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</si>
  <si>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</si>
  <si>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</si>
  <si>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</si>
  <si>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</si>
  <si>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</si>
  <si>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</si>
  <si>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</si>
  <si>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</si>
  <si>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</si>
  <si>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</si>
  <si>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</si>
  <si>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</si>
  <si>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</si>
  <si>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</si>
  <si>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</si>
  <si>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</si>
  <si>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</si>
  <si>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</si>
  <si>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</si>
  <si>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</si>
  <si>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</si>
  <si>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</si>
  <si>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</si>
  <si>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</si>
  <si>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</si>
  <si>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</si>
  <si>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</si>
  <si>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</si>
  <si>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</si>
  <si>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</si>
  <si>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</si>
  <si>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</si>
  <si>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</si>
  <si>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</si>
  <si>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</si>
  <si>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</si>
  <si>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</si>
  <si>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</si>
  <si>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</si>
  <si>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</si>
  <si>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</si>
  <si>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</si>
  <si>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</si>
  <si>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</si>
  <si>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</si>
  <si>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</si>
  <si>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</si>
  <si>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</si>
  <si>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</si>
  <si>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</si>
  <si>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</si>
  <si>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</si>
  <si>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</si>
  <si>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</si>
  <si>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</si>
  <si>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</si>
  <si>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</si>
  <si>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</si>
  <si>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</si>
  <si>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</si>
  <si>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</si>
  <si>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</si>
  <si>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</si>
  <si>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</si>
  <si>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</si>
  <si>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</si>
  <si>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</si>
  <si>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</si>
  <si>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</si>
  <si>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</si>
  <si>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</si>
  <si>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</si>
  <si>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</si>
  <si>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</si>
  <si>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</si>
  <si>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</si>
  <si>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</si>
  <si>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</si>
  <si>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</si>
  <si>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</si>
  <si>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</si>
  <si>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</si>
  <si>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</si>
  <si>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</si>
  <si>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</si>
  <si>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</si>
  <si>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</si>
  <si>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</si>
  <si>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</si>
  <si>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</si>
  <si>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</si>
  <si>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</si>
  <si>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</si>
  <si>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</si>
  <si>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</si>
  <si>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</si>
  <si>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</si>
  <si>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</si>
  <si>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</si>
  <si>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</si>
  <si>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</si>
  <si>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</si>
  <si>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</si>
  <si>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</si>
  <si>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</si>
  <si>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</si>
  <si>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</si>
  <si>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</si>
  <si>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</si>
  <si>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</si>
  <si>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</si>
  <si>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</si>
  <si>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</si>
  <si>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</si>
  <si>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</si>
  <si>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</si>
  <si>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</si>
  <si>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</si>
  <si>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</si>
  <si>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</si>
  <si>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</si>
  <si>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</si>
  <si>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</si>
  <si>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</si>
  <si>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</si>
  <si>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</si>
  <si>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</si>
  <si>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</si>
  <si>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</si>
  <si>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</si>
  <si>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</si>
  <si>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</si>
  <si>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</si>
  <si>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</si>
  <si>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</si>
  <si>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</si>
  <si>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</si>
  <si>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</si>
  <si>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</si>
  <si>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</si>
  <si>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</si>
  <si>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</si>
  <si>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</si>
  <si>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</si>
  <si>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</si>
  <si>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</si>
  <si>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</si>
  <si>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</si>
  <si>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</si>
  <si>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</si>
  <si>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</si>
  <si>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</si>
  <si>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</si>
  <si>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</si>
  <si>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</si>
  <si>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</si>
  <si>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</si>
  <si>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</si>
  <si>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</si>
  <si>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</si>
  <si>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</si>
  <si>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</si>
  <si>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</si>
  <si>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</si>
  <si>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</si>
  <si>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</si>
  <si>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</si>
  <si>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</si>
  <si>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</si>
  <si>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</si>
  <si>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</si>
  <si>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</si>
  <si>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</si>
  <si>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</si>
  <si>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</si>
  <si>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</si>
  <si>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</si>
  <si>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</si>
  <si>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</si>
  <si>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</si>
  <si>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</si>
  <si>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</si>
  <si>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</si>
  <si>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</si>
  <si>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</si>
  <si>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</si>
  <si>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</si>
  <si>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</si>
  <si>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</si>
  <si>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</si>
  <si>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</si>
  <si>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</si>
  <si>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</si>
  <si>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</si>
  <si>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</si>
  <si>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</si>
  <si>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</si>
  <si>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</si>
  <si>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</si>
  <si>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</si>
  <si>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</si>
  <si>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</si>
  <si>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</si>
  <si>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</si>
  <si>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</si>
  <si>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</si>
  <si>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</si>
  <si>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</si>
  <si>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</si>
  <si>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</si>
  <si>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</si>
  <si>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</si>
  <si>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</si>
  <si>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</si>
  <si>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</si>
  <si>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</si>
  <si>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</si>
  <si>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</si>
  <si>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</si>
  <si>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</si>
  <si>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</si>
  <si>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</si>
  <si>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</si>
  <si>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</si>
  <si>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</si>
  <si>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</si>
  <si>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</si>
  <si>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</si>
  <si>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</si>
  <si>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</si>
  <si>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</si>
  <si>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</si>
  <si>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</si>
  <si>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</si>
  <si>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</si>
  <si>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</si>
  <si>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</si>
  <si>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</si>
  <si>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</si>
  <si>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</si>
  <si>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</si>
  <si>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</si>
  <si>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</si>
  <si>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</si>
  <si>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</si>
  <si>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</si>
  <si>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</si>
  <si>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</si>
  <si>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</si>
  <si>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</si>
  <si>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</si>
  <si>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</si>
  <si>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</si>
  <si>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</si>
  <si>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</si>
  <si>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</si>
  <si>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</si>
  <si>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</si>
  <si>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</si>
  <si>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</si>
  <si>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</si>
  <si>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</si>
  <si>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</si>
  <si>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</si>
  <si>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</si>
  <si>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</si>
  <si>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</si>
  <si>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</si>
  <si>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</si>
  <si>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</si>
  <si>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</si>
  <si>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</si>
  <si>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</si>
  <si>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</si>
  <si>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</si>
  <si>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</si>
  <si>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</si>
  <si>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</si>
  <si>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</si>
  <si>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</si>
  <si>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</si>
  <si>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</si>
  <si>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</si>
  <si>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</si>
  <si>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</si>
  <si>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</si>
  <si>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</si>
  <si>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</si>
  <si>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</si>
  <si>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</si>
  <si>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</si>
  <si>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</si>
  <si>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</si>
  <si>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</si>
  <si>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</si>
  <si>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</si>
  <si>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</si>
  <si>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</si>
  <si>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</si>
  <si>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</si>
  <si>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</si>
  <si>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</si>
  <si>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</si>
  <si>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</si>
  <si>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</si>
  <si>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</si>
  <si>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</si>
  <si>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</si>
  <si>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</si>
  <si>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</si>
  <si>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</si>
  <si>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</si>
  <si>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</si>
  <si>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</si>
  <si>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</si>
  <si>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</si>
  <si>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</si>
  <si>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</si>
  <si>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</si>
  <si>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</si>
  <si>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</si>
  <si>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</si>
  <si>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</si>
  <si>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</si>
  <si>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</si>
  <si>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</si>
  <si>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</si>
  <si>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</si>
  <si>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</si>
  <si>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</si>
  <si>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</si>
  <si>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</si>
  <si>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</si>
  <si>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</si>
  <si>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</si>
  <si>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</si>
  <si>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</si>
  <si>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</si>
  <si>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</si>
  <si>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</si>
  <si>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</si>
  <si>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</si>
  <si>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</si>
  <si>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</si>
  <si>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</si>
  <si>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</si>
  <si>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</si>
  <si>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</si>
  <si>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</si>
  <si>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</si>
  <si>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</si>
  <si>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</si>
  <si>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</si>
  <si>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</si>
  <si>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</si>
  <si>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</si>
  <si>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</si>
  <si>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</si>
  <si>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</si>
  <si>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</si>
  <si>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</si>
  <si>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</si>
  <si>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</si>
  <si>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</si>
  <si>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</si>
  <si>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</si>
  <si>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</si>
  <si>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</si>
  <si>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</si>
  <si>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</si>
  <si>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</si>
  <si>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</si>
  <si>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</si>
  <si>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</si>
  <si>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</si>
  <si>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</si>
  <si>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</si>
  <si>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</si>
  <si>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</si>
  <si>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</si>
  <si>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</si>
  <si>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</si>
  <si>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</si>
  <si>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</si>
  <si>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</si>
  <si>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</si>
  <si>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</si>
  <si>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</si>
  <si>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</si>
  <si>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</si>
  <si>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</si>
  <si>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</si>
  <si>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</si>
  <si>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</si>
  <si>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</si>
  <si>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</si>
  <si>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</si>
  <si>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</si>
  <si>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</si>
  <si>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</si>
  <si>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</si>
  <si>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</si>
  <si>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</si>
  <si>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</si>
  <si>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</si>
  <si>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</si>
  <si>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</si>
  <si>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</si>
  <si>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</si>
  <si>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</si>
  <si>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</si>
  <si>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</si>
  <si>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</si>
  <si>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</si>
  <si>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</si>
  <si>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</si>
  <si>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</si>
  <si>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</si>
  <si>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</si>
  <si>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</si>
  <si>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</si>
  <si>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</si>
  <si>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</si>
  <si>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</si>
  <si>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</si>
  <si>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</si>
  <si>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</si>
  <si>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</si>
  <si>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</si>
  <si>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</si>
  <si>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</si>
  <si>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</si>
  <si>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</si>
  <si>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</si>
  <si>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</si>
  <si>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</si>
  <si>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</si>
  <si>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</si>
  <si>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</si>
  <si>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</si>
  <si>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</si>
  <si>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</si>
  <si>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</si>
  <si>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</si>
  <si>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</si>
  <si>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</si>
  <si>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</si>
  <si>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</si>
  <si>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</si>
  <si>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</si>
  <si>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</si>
  <si>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</si>
  <si>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</si>
  <si>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</si>
  <si>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</si>
  <si>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</si>
  <si>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</si>
  <si>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</si>
  <si>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</si>
  <si>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</si>
  <si>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</si>
  <si>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</si>
  <si>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</si>
  <si>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</si>
  <si>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</si>
  <si>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</si>
  <si>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</si>
  <si>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</si>
  <si>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</si>
  <si>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</si>
  <si>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</si>
  <si>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</si>
  <si>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</si>
  <si>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</si>
  <si>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</si>
  <si>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</si>
  <si>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</si>
  <si>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</si>
  <si>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</si>
  <si>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</si>
  <si>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</si>
  <si>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</si>
  <si>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</si>
  <si>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</si>
  <si>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</si>
  <si>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</si>
  <si>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</si>
  <si>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</si>
  <si>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</si>
  <si>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</si>
  <si>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</si>
  <si>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</si>
  <si>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</si>
  <si>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</si>
  <si>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</si>
  <si>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</si>
  <si>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</si>
  <si>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</si>
  <si>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</si>
  <si>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</si>
  <si>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</si>
  <si>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</si>
  <si>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</si>
  <si>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</si>
  <si>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</si>
  <si>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</si>
  <si>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</si>
  <si>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</si>
  <si>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</si>
  <si>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</si>
  <si>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</si>
  <si>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</si>
  <si>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</si>
  <si>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</si>
  <si>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</si>
  <si>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</si>
  <si>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</si>
  <si>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</si>
  <si>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</si>
  <si>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</si>
  <si>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</si>
  <si>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</si>
  <si>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</si>
  <si>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</si>
  <si>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</si>
  <si>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</si>
  <si>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</si>
  <si>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</si>
  <si>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</si>
  <si>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</si>
  <si>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</si>
  <si>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</si>
  <si>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</si>
  <si>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</si>
  <si>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</si>
  <si>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</si>
  <si>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</si>
  <si>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</si>
  <si>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</si>
  <si>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</si>
  <si>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</si>
  <si>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</si>
  <si>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</si>
  <si>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</si>
  <si>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</si>
  <si>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</si>
  <si>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</si>
  <si>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</si>
  <si>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</si>
  <si>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</si>
  <si>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</si>
  <si>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</si>
  <si>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</si>
  <si>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</si>
  <si>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</si>
  <si>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</si>
  <si>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</si>
  <si>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</si>
  <si>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</si>
  <si>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</si>
  <si>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</si>
  <si>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</si>
  <si>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</si>
  <si>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</si>
  <si>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</si>
  <si>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</si>
  <si>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</si>
  <si>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</si>
  <si>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</si>
  <si>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</si>
  <si>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</si>
  <si>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</si>
  <si>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</si>
  <si>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</si>
  <si>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</si>
  <si>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</si>
  <si>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</si>
  <si>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</si>
  <si>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</si>
  <si>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</si>
  <si>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</si>
  <si>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</si>
  <si>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</si>
  <si>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</si>
  <si>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</si>
  <si>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</si>
  <si>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</si>
  <si>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</si>
  <si>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</si>
  <si>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</si>
  <si>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</si>
  <si>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</si>
  <si>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</si>
  <si>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</si>
  <si>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</si>
  <si>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</si>
  <si>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</si>
  <si>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</si>
  <si>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</si>
  <si>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</si>
  <si>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</si>
  <si>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</si>
  <si>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</si>
  <si>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</si>
  <si>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</si>
  <si>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</si>
  <si>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</si>
  <si>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</si>
  <si>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</si>
  <si>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</si>
  <si>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</si>
  <si>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</si>
  <si>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</si>
  <si>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</si>
  <si>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</si>
  <si>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</si>
  <si>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</si>
  <si>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</si>
  <si>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</si>
  <si>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</si>
  <si>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</si>
  <si>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</si>
  <si>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</si>
  <si>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</si>
  <si>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</si>
  <si>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</si>
  <si>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</si>
  <si>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</si>
  <si>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</si>
  <si>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</si>
  <si>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</si>
  <si>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</si>
  <si>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</si>
  <si>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</si>
  <si>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</si>
  <si>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</si>
  <si>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</si>
  <si>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</si>
  <si>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</si>
  <si>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</si>
  <si>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</si>
  <si>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</si>
  <si>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</si>
  <si>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</si>
  <si>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</si>
  <si>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</si>
  <si>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</si>
  <si>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</si>
  <si>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</si>
  <si>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</si>
  <si>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</si>
  <si>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</si>
  <si>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</si>
  <si>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</si>
  <si>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</si>
  <si>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</si>
  <si>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</si>
  <si>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</si>
  <si>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</si>
  <si>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</si>
  <si>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</si>
  <si>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</si>
  <si>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</si>
  <si>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</si>
  <si>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</si>
  <si>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</si>
  <si>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</si>
  <si>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</si>
  <si>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</si>
  <si>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</si>
  <si>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</si>
  <si>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</si>
  <si>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</si>
  <si>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</si>
  <si>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</si>
  <si>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</si>
  <si>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</si>
  <si>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</si>
  <si>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</si>
  <si>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</si>
  <si>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</si>
  <si>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</si>
  <si>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</si>
  <si>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</si>
  <si>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</si>
  <si>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</si>
  <si>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</si>
  <si>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</si>
  <si>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</si>
  <si>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</si>
  <si>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</si>
  <si>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</si>
  <si>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</si>
  <si>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</si>
  <si>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</si>
  <si>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</si>
  <si>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</si>
  <si>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</si>
  <si>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</si>
  <si>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</si>
  <si>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</si>
  <si>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</si>
  <si>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</si>
  <si>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</si>
  <si>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</si>
  <si>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</si>
  <si>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</si>
  <si>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</si>
  <si>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</si>
  <si>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</si>
  <si>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</si>
  <si>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</si>
  <si>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</si>
  <si>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</si>
  <si>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</si>
  <si>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</si>
  <si>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</si>
  <si>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</si>
  <si>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</si>
  <si>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</si>
  <si>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</si>
  <si>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</si>
  <si>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</si>
  <si>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</si>
  <si>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</si>
  <si>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</si>
  <si>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</si>
  <si>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</si>
  <si>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</si>
  <si>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</si>
  <si>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</si>
  <si>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</si>
  <si>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</si>
  <si>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</si>
  <si>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</si>
  <si>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</si>
  <si>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</si>
  <si>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</si>
  <si>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</si>
  <si>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</si>
  <si>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</si>
  <si>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</si>
  <si>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</si>
  <si>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</si>
  <si>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</si>
  <si>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</si>
  <si>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</si>
  <si>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</si>
  <si>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</si>
  <si>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</si>
  <si>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</si>
  <si>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</si>
  <si>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</si>
  <si>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</si>
  <si>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</si>
  <si>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</si>
  <si>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</si>
  <si>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</si>
  <si>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</si>
  <si>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</si>
  <si>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</si>
  <si>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</si>
  <si>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</si>
  <si>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</si>
  <si>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</si>
  <si>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</si>
  <si>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</si>
  <si>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</si>
  <si>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</si>
  <si>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</si>
  <si>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</si>
  <si>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</si>
  <si>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</si>
  <si>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</si>
  <si>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</si>
  <si>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</si>
  <si>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</si>
  <si>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</si>
  <si>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</si>
  <si>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</si>
  <si>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</si>
  <si>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</si>
  <si>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</si>
  <si>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</si>
  <si>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</si>
  <si>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</si>
  <si>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</si>
  <si>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</si>
  <si>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</si>
  <si>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</si>
  <si>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</si>
  <si>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</si>
  <si>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</si>
  <si>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</si>
  <si>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</si>
  <si>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</si>
  <si>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</si>
  <si>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</si>
  <si>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</si>
  <si>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</si>
  <si>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</si>
  <si>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</si>
  <si>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</si>
  <si>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</si>
  <si>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</si>
  <si>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</si>
  <si>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</si>
  <si>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</si>
  <si>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</si>
  <si>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</si>
  <si>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</si>
  <si>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</si>
  <si>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</si>
  <si>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</si>
  <si>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</si>
  <si>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</si>
  <si>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</si>
  <si>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</si>
  <si>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</si>
  <si>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</si>
  <si>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</si>
  <si>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</si>
  <si>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</si>
  <si>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</si>
  <si>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</si>
  <si>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</si>
  <si>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</si>
  <si>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</si>
  <si>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</si>
  <si>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</si>
  <si>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</si>
  <si>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</si>
  <si>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</si>
  <si>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</si>
  <si>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</si>
  <si>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</si>
  <si>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</si>
  <si>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</si>
  <si>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</si>
  <si>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</si>
  <si>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</si>
  <si>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</si>
  <si>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</si>
  <si>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</si>
  <si>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</si>
  <si>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</si>
  <si>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</si>
  <si>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</si>
  <si>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</si>
  <si>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</si>
  <si>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</si>
  <si>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</si>
  <si>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</si>
  <si>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</si>
  <si>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</si>
  <si>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</si>
  <si>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</si>
  <si>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</si>
  <si>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</si>
  <si>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</si>
  <si>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</si>
  <si>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</si>
  <si>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</si>
  <si>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</si>
  <si>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</si>
  <si>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</si>
  <si>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</si>
  <si>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</si>
  <si>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</si>
  <si>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</si>
  <si>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</si>
  <si>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</si>
  <si>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</si>
  <si>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</si>
  <si>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</si>
  <si>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</si>
  <si>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</si>
  <si>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</si>
  <si>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</si>
  <si>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</si>
  <si>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</si>
  <si>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</si>
  <si>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</si>
  <si>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</si>
  <si>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</si>
  <si>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</si>
  <si>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</si>
  <si>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</si>
  <si>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</si>
  <si>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</si>
  <si>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</si>
  <si>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</si>
  <si>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</si>
  <si>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</si>
  <si>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</si>
  <si>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</si>
  <si>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</si>
  <si>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</si>
  <si>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</si>
  <si>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</si>
  <si>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</si>
  <si>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</si>
  <si>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</si>
  <si>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</si>
  <si>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</si>
  <si>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</si>
  <si>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</si>
  <si>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</si>
  <si>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</si>
  <si>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</si>
  <si>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</si>
  <si>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</si>
  <si>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</si>
  <si>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</si>
  <si>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</si>
  <si>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</si>
  <si>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</si>
  <si>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</si>
  <si>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</si>
  <si>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</si>
  <si>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</si>
  <si>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</si>
  <si>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</si>
  <si>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</si>
  <si>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</si>
  <si>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</si>
  <si>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</si>
  <si>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</si>
  <si>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</si>
  <si>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</si>
  <si>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</si>
  <si>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</si>
  <si>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</si>
  <si>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</si>
  <si>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</si>
  <si>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</si>
  <si>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</si>
  <si>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</si>
  <si>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</si>
  <si>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</si>
  <si>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</si>
  <si>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</si>
  <si>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</si>
  <si>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</si>
  <si>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</si>
  <si>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</si>
  <si>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</si>
  <si>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</si>
  <si>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</si>
  <si>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</si>
  <si>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</si>
  <si>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</si>
  <si>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</si>
  <si>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</si>
  <si>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</si>
  <si>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</si>
  <si>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</si>
  <si>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</si>
  <si>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</si>
  <si>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</si>
  <si>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</si>
  <si>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</si>
  <si>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</si>
  <si>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</si>
  <si>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</si>
  <si>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</si>
  <si>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</si>
  <si>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</si>
  <si>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</si>
  <si>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</si>
  <si>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</si>
  <si>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</si>
  <si>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</si>
  <si>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</si>
  <si>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</si>
  <si>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</si>
  <si>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</si>
  <si>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</si>
  <si>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</si>
  <si>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</si>
  <si>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</si>
  <si>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</si>
  <si>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</si>
  <si>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</si>
  <si>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</si>
  <si>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</si>
  <si>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</si>
  <si>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</si>
  <si>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</si>
  <si>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</si>
  <si>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</si>
  <si>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</si>
  <si>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</si>
  <si>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</si>
  <si>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</si>
  <si>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</si>
  <si>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</si>
  <si>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</si>
  <si>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</si>
  <si>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</si>
  <si>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</si>
  <si>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</si>
  <si>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</si>
  <si>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</si>
  <si>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</si>
  <si>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</si>
  <si>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</si>
  <si>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</si>
  <si>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</si>
  <si>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</si>
  <si>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</si>
  <si>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</si>
  <si>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</si>
  <si>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</si>
  <si>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</si>
  <si>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</si>
  <si>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</si>
  <si>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</si>
  <si>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</si>
  <si>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</si>
  <si>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</si>
  <si>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</si>
  <si>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</si>
  <si>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</si>
  <si>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</si>
  <si>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</si>
  <si>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</si>
  <si>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</si>
  <si>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</si>
  <si>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</si>
  <si>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</si>
  <si>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</si>
  <si>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</si>
  <si>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</si>
  <si>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</si>
  <si>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</si>
  <si>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</si>
  <si>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</si>
  <si>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</si>
  <si>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</si>
  <si>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</si>
  <si>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</si>
  <si>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</si>
  <si>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</si>
  <si>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</si>
  <si>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</si>
  <si>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</si>
  <si>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</si>
  <si>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</si>
  <si>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</si>
  <si>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</si>
  <si>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</si>
  <si>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</si>
  <si>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</si>
  <si>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</si>
  <si>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</si>
  <si>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</si>
  <si>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</si>
  <si>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</si>
  <si>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</si>
  <si>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</si>
  <si>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</si>
  <si>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</si>
  <si>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</si>
  <si>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</si>
  <si>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</si>
  <si>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</si>
  <si>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</si>
  <si>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</si>
  <si>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</si>
  <si>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</si>
  <si>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</si>
  <si>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</si>
  <si>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</si>
  <si>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</si>
  <si>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</si>
  <si>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</si>
  <si>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</si>
  <si>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</si>
  <si>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</si>
  <si>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</si>
  <si>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</si>
  <si>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</si>
  <si>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</si>
  <si>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</si>
  <si>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</si>
  <si>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</si>
  <si>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</si>
  <si>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</si>
  <si>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</si>
  <si>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</si>
  <si>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</si>
  <si>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</si>
  <si>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</si>
  <si>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</si>
  <si>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</si>
  <si>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</si>
  <si>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</si>
  <si>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</si>
  <si>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</si>
  <si>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</si>
  <si>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</si>
  <si>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</si>
  <si>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</si>
  <si>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</si>
  <si>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</si>
  <si>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</si>
  <si>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</si>
  <si>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</si>
  <si>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</si>
  <si>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</si>
  <si>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</si>
  <si>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</si>
  <si>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</si>
  <si>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</si>
  <si>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</si>
  <si>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</si>
  <si>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</si>
  <si>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</si>
  <si>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</si>
  <si>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</si>
  <si>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</si>
  <si>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</si>
  <si>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</si>
  <si>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</si>
  <si>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</si>
  <si>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</si>
  <si>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</si>
  <si>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</si>
  <si>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</si>
  <si>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</si>
  <si>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</si>
  <si>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</si>
  <si>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</si>
  <si>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</si>
  <si>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</si>
  <si>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</si>
  <si>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</si>
  <si>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</si>
  <si>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</si>
  <si>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</si>
  <si>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</si>
  <si>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</si>
  <si>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</si>
  <si>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</si>
  <si>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</si>
  <si>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</si>
  <si>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</si>
  <si>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</si>
  <si>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</si>
  <si>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</si>
  <si>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</si>
  <si>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</si>
  <si>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</si>
  <si>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</si>
  <si>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</si>
  <si>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</si>
  <si>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</si>
  <si>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</si>
  <si>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</si>
  <si>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</si>
  <si>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</si>
  <si>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</si>
  <si>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</si>
  <si>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</si>
  <si>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</si>
  <si>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</si>
  <si>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</si>
  <si>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</si>
  <si>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</si>
  <si>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</si>
  <si>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</si>
  <si>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</si>
  <si>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</si>
  <si>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</si>
  <si>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</si>
  <si>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</si>
  <si>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</si>
  <si>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</si>
  <si>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</si>
  <si>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</si>
  <si>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</si>
  <si>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</si>
  <si>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</si>
  <si>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</si>
  <si>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</si>
  <si>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</si>
  <si>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</si>
  <si>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</si>
  <si>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</si>
  <si>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</si>
  <si>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</si>
  <si>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</si>
  <si>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</si>
  <si>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</si>
  <si>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</si>
  <si>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</si>
  <si>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</si>
  <si>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</si>
  <si>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</si>
  <si>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</si>
  <si>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</si>
  <si>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</si>
  <si>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</si>
  <si>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</si>
  <si>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</si>
  <si>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</si>
  <si>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</si>
  <si>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</si>
  <si>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</si>
  <si>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</si>
  <si>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</si>
  <si>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</si>
  <si>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</si>
  <si>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</si>
  <si>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</si>
  <si>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</si>
  <si>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</si>
  <si>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</si>
  <si>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</si>
  <si>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</si>
  <si>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</si>
  <si>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</si>
  <si>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</si>
  <si>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</si>
  <si>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</si>
  <si>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</si>
  <si>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</si>
  <si>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</si>
  <si>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</si>
  <si>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</si>
  <si>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</si>
  <si>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</si>
  <si>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</si>
  <si>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</si>
  <si>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</si>
  <si>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</si>
  <si>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</si>
  <si>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</si>
  <si>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</si>
  <si>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</si>
  <si>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</si>
  <si>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</si>
  <si>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</si>
  <si>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</si>
  <si>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</si>
  <si>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</si>
  <si>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</si>
  <si>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</si>
  <si>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</si>
  <si>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</si>
  <si>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</si>
  <si>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</si>
  <si>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</si>
  <si>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</si>
  <si>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</si>
  <si>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</si>
  <si>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</si>
  <si>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</si>
  <si>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</si>
  <si>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</si>
  <si>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</si>
  <si>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</si>
  <si>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</si>
  <si>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</si>
  <si>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</si>
  <si>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</si>
  <si>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</si>
  <si>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</si>
  <si>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</si>
  <si>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</si>
  <si>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</si>
  <si>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</si>
  <si>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</si>
  <si>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</si>
  <si>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</si>
  <si>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</si>
  <si>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</si>
  <si>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</si>
  <si>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</si>
  <si>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</si>
  <si>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</si>
  <si>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</si>
  <si>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</si>
  <si>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</si>
  <si>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</si>
  <si>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</si>
  <si>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</si>
  <si>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</si>
  <si>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</si>
  <si>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</si>
  <si>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</si>
  <si>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</si>
  <si>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</si>
  <si>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</si>
  <si>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</si>
  <si>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</si>
  <si>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</si>
  <si>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</si>
  <si>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</si>
  <si>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</si>
  <si>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</si>
  <si>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</si>
  <si>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</si>
  <si>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</si>
  <si>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</si>
  <si>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</si>
  <si>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</si>
  <si>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</si>
  <si>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</si>
  <si>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</si>
  <si>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</si>
  <si>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</si>
  <si>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</si>
  <si>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</si>
  <si>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</si>
  <si>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</si>
  <si>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</si>
  <si>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</si>
  <si>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</si>
  <si>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</si>
  <si>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</si>
  <si>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</si>
  <si>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</si>
  <si>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</si>
  <si>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</si>
  <si>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</si>
  <si>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</si>
  <si>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</si>
  <si>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</si>
  <si>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</si>
  <si>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</si>
  <si>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</si>
  <si>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</si>
  <si>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</si>
  <si>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</si>
  <si>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</si>
  <si>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</si>
  <si>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</si>
  <si>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</si>
  <si>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</si>
  <si>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</si>
  <si>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</si>
  <si>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</si>
  <si>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</si>
  <si>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</si>
  <si>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</si>
  <si>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</si>
  <si>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</si>
  <si>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</si>
  <si>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</si>
  <si>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</si>
  <si>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</si>
  <si>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</si>
  <si>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</si>
  <si>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</si>
  <si>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</si>
  <si>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</si>
  <si>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</si>
  <si>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</si>
  <si>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</si>
  <si>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</si>
  <si>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</si>
  <si>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</si>
  <si>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</si>
  <si>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</si>
  <si>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</si>
  <si>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</si>
  <si>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</si>
  <si>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</si>
  <si>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</si>
  <si>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</si>
  <si>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</si>
  <si>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</si>
  <si>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</si>
  <si>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</si>
  <si>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</si>
  <si>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</si>
  <si>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</si>
  <si>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</si>
  <si>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</si>
  <si>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</si>
  <si>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</si>
  <si>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</si>
  <si>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</si>
  <si>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</si>
  <si>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</si>
  <si>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</si>
  <si>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</si>
  <si>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</si>
  <si>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</si>
  <si>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</si>
  <si>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</si>
  <si>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</si>
  <si>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</si>
  <si>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</si>
  <si>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</si>
  <si>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</si>
  <si>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</si>
  <si>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</si>
  <si>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</si>
  <si>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</si>
  <si>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</si>
  <si>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</si>
  <si>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</si>
  <si>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</si>
  <si>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</si>
  <si>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</si>
  <si>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</si>
  <si>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</si>
  <si>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</si>
  <si>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</si>
  <si>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</si>
  <si>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</si>
  <si>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</si>
  <si>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</si>
  <si>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</si>
  <si>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</si>
  <si>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</si>
  <si>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</si>
  <si>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</si>
  <si>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</si>
  <si>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</si>
  <si>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</si>
  <si>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</si>
  <si>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</si>
  <si>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</si>
  <si>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</si>
  <si>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</si>
  <si>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</si>
  <si>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</si>
  <si>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</si>
  <si>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</si>
  <si>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</si>
  <si>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</si>
  <si>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</si>
  <si>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</si>
  <si>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</si>
  <si>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</si>
  <si>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</si>
  <si>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</si>
  <si>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</si>
  <si>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</si>
  <si>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</si>
  <si>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</si>
  <si>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</si>
  <si>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</si>
  <si>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</si>
  <si>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</si>
  <si>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</si>
  <si>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</si>
  <si>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</si>
  <si>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</si>
  <si>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</si>
  <si>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</si>
  <si>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</si>
  <si>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</si>
  <si>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</si>
  <si>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</si>
  <si>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</si>
  <si>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</si>
  <si>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</si>
  <si>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</si>
  <si>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</si>
  <si>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</si>
  <si>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</si>
  <si>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</si>
  <si>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</si>
  <si>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</si>
  <si>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</si>
  <si>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</si>
  <si>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</si>
  <si>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</si>
  <si>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</si>
  <si>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</si>
  <si>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</si>
  <si>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</si>
  <si>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</si>
  <si>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</si>
  <si>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</si>
  <si>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</si>
  <si>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</si>
  <si>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</si>
  <si>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</si>
  <si>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</si>
  <si>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</si>
  <si>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</si>
  <si>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</si>
  <si>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</si>
  <si>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</si>
  <si>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</si>
  <si>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</si>
  <si>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</si>
  <si>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</si>
  <si>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</si>
  <si>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</si>
  <si>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</si>
  <si>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</si>
  <si>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</si>
  <si>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</si>
  <si>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</si>
  <si>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</si>
  <si>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</si>
  <si>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</si>
  <si>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</si>
  <si>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</si>
  <si>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</si>
  <si>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</si>
  <si>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</si>
  <si>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</si>
  <si>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</si>
  <si>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</si>
  <si>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</si>
  <si>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</si>
  <si>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</si>
  <si>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</si>
  <si>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</si>
  <si>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</si>
  <si>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</si>
  <si>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</si>
  <si>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</si>
  <si>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</si>
  <si>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</si>
  <si>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</si>
  <si>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</si>
  <si>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</si>
  <si>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</si>
  <si>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</si>
  <si>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</si>
  <si>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</si>
  <si>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</si>
  <si>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</si>
  <si>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</si>
  <si>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</si>
  <si>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</si>
  <si>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</si>
  <si>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</si>
  <si>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</si>
  <si>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</si>
  <si>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</si>
  <si>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</si>
  <si>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</si>
  <si>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</si>
  <si>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</si>
  <si>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</si>
  <si>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</si>
  <si>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</si>
  <si>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</si>
  <si>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</si>
  <si>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</si>
  <si>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</si>
  <si>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</si>
  <si>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</si>
  <si>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</si>
  <si>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</si>
  <si>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</si>
  <si>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</si>
  <si>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</si>
  <si>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</si>
  <si>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</si>
  <si>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</si>
  <si>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</si>
  <si>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</si>
  <si>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</si>
  <si>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</si>
  <si>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</si>
  <si>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</si>
  <si>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</si>
  <si>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</si>
  <si>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</si>
  <si>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</si>
  <si>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</si>
  <si>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</si>
  <si>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</si>
  <si>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</si>
  <si>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</si>
  <si>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</si>
  <si>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</si>
  <si>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</si>
  <si>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</si>
  <si>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</si>
  <si>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</si>
  <si>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</si>
  <si>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</si>
  <si>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</si>
  <si>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</si>
  <si>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</si>
  <si>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</si>
  <si>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</si>
  <si>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</si>
  <si>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</si>
  <si>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</si>
  <si>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</si>
  <si>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</si>
  <si>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</si>
  <si>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</si>
  <si>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</si>
  <si>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</si>
  <si>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</si>
  <si>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</si>
  <si>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</si>
  <si>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</si>
  <si>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</si>
  <si>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</si>
  <si>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</si>
  <si>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</si>
  <si>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</si>
  <si>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</si>
  <si>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</si>
  <si>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</si>
  <si>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</si>
  <si>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</si>
  <si>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</si>
  <si>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</si>
  <si>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</si>
  <si>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</si>
  <si>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</si>
  <si>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</si>
  <si>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</si>
  <si>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</si>
  <si>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</si>
  <si>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</si>
  <si>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</si>
  <si>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</si>
  <si>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</si>
  <si>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</si>
  <si>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</si>
  <si>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</si>
  <si>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</si>
  <si>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</si>
  <si>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</si>
  <si>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</si>
  <si>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</si>
  <si>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</si>
  <si>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</si>
  <si>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</si>
  <si>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</si>
  <si>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</si>
  <si>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</si>
  <si>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</si>
  <si>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</si>
  <si>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</si>
  <si>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</si>
  <si>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</si>
  <si>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</si>
  <si>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</si>
  <si>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</si>
  <si>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</si>
  <si>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</si>
  <si>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</si>
  <si>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</si>
  <si>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</si>
  <si>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</si>
  <si>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</si>
  <si>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</si>
  <si>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</si>
  <si>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</si>
  <si>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</si>
  <si>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</si>
  <si>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</si>
  <si>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</si>
  <si>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</si>
  <si>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</si>
  <si>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</si>
  <si>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</si>
  <si>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</si>
  <si>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</si>
  <si>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</si>
  <si>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</si>
  <si>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</si>
  <si>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</si>
  <si>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</si>
  <si>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</si>
  <si>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</si>
  <si>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</si>
  <si>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</si>
  <si>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</si>
  <si>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</si>
  <si>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</si>
  <si>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</si>
  <si>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</si>
  <si>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</si>
  <si>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</si>
  <si>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</si>
  <si>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</si>
  <si>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</si>
  <si>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</si>
  <si>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</si>
  <si>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</si>
  <si>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</si>
  <si>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</si>
  <si>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</si>
  <si>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</si>
  <si>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</si>
  <si>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</si>
  <si>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</si>
  <si>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</si>
  <si>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</si>
  <si>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</si>
  <si>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</si>
  <si>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</si>
  <si>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</si>
  <si>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</si>
  <si>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</si>
  <si>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</si>
  <si>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</si>
  <si>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</si>
  <si>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</si>
  <si>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</si>
  <si>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</si>
  <si>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</si>
  <si>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</si>
  <si>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</si>
  <si>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</si>
  <si>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</si>
  <si>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</si>
  <si>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</si>
  <si>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</si>
  <si>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</si>
  <si>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</si>
  <si>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</si>
  <si>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</si>
  <si>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</si>
  <si>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</si>
  <si>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</si>
  <si>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</si>
  <si>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</si>
  <si>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</si>
  <si>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</si>
  <si>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</si>
  <si>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</si>
  <si>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</si>
  <si>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</si>
  <si>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</si>
  <si>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</si>
  <si>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</si>
  <si>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</si>
  <si>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</si>
  <si>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</si>
  <si>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</si>
  <si>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</si>
  <si>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</si>
  <si>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</si>
  <si>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</si>
  <si>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</si>
  <si>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</si>
  <si>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</si>
  <si>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</si>
  <si>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</si>
  <si>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</si>
  <si>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</si>
  <si>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</si>
  <si>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</si>
  <si>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</si>
  <si>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</si>
  <si>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</si>
  <si>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</si>
  <si>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</si>
  <si>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</si>
  <si>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</si>
  <si>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</si>
  <si>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</si>
  <si>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</si>
  <si>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</si>
  <si>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</si>
  <si>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</si>
  <si>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</si>
  <si>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</si>
  <si>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</si>
  <si>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</si>
  <si>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</si>
  <si>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</si>
  <si>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</si>
  <si>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</si>
  <si>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</si>
  <si>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</si>
  <si>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</si>
  <si>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</si>
  <si>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</si>
  <si>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</si>
  <si>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</si>
  <si>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</si>
  <si>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</si>
  <si>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</si>
  <si>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</si>
  <si>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</si>
  <si>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</si>
  <si>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</si>
  <si>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</si>
  <si>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</si>
  <si>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</si>
  <si>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</si>
  <si>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</si>
  <si>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</si>
  <si>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</si>
  <si>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</si>
  <si>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</si>
  <si>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</si>
  <si>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</si>
  <si>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</si>
  <si>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</si>
  <si>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</si>
  <si>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</si>
  <si>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</si>
  <si>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</si>
  <si>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</si>
  <si>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</si>
  <si>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</si>
  <si>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</si>
  <si>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</si>
  <si>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</si>
  <si>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</si>
  <si>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</si>
  <si>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</si>
  <si>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</si>
  <si>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</si>
  <si>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</si>
  <si>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</si>
  <si>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</si>
  <si>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</si>
  <si>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</si>
  <si>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</si>
  <si>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</si>
  <si>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</si>
  <si>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</si>
  <si>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</si>
  <si>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</si>
  <si>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</si>
  <si>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</si>
  <si>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</si>
  <si>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</si>
  <si>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</si>
  <si>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</si>
  <si>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</si>
  <si>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</si>
  <si>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</si>
  <si>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</si>
  <si>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</si>
  <si>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</si>
  <si>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</si>
  <si>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</si>
  <si>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</si>
  <si>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</si>
  <si>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</si>
  <si>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</si>
  <si>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</si>
  <si>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</si>
  <si>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</si>
  <si>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</si>
  <si>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</si>
  <si>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</si>
  <si>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</si>
  <si>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</si>
  <si>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</si>
  <si>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</si>
  <si>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</si>
  <si>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</si>
  <si>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</si>
  <si>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</si>
  <si>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</si>
  <si>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</si>
  <si>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</si>
  <si>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</si>
  <si>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</si>
  <si>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</si>
  <si>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</si>
  <si>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</si>
  <si>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</si>
  <si>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</si>
  <si>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</si>
  <si>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</si>
  <si>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</si>
  <si>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</si>
  <si>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</si>
  <si>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</si>
  <si>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</si>
  <si>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</si>
  <si>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</si>
  <si>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</si>
  <si>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</si>
  <si>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</si>
  <si>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</si>
  <si>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</si>
  <si>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</si>
  <si>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</si>
  <si>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</si>
  <si>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</si>
  <si>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</si>
  <si>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</si>
  <si>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</si>
  <si>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</si>
  <si>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</si>
  <si>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</si>
  <si>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</si>
  <si>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</si>
  <si>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</si>
  <si>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</si>
  <si>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</si>
  <si>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</si>
  <si>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</si>
  <si>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</si>
  <si>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</si>
  <si>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</si>
  <si>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</si>
  <si>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</si>
  <si>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</si>
  <si>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</si>
  <si>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</si>
  <si>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</si>
  <si>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</si>
  <si>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</si>
  <si>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</si>
  <si>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</si>
  <si>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</si>
  <si>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</si>
  <si>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</si>
  <si>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</si>
  <si>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</si>
  <si>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</si>
  <si>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</si>
  <si>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</si>
  <si>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</si>
  <si>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</si>
  <si>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</si>
  <si>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</si>
  <si>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</si>
  <si>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</si>
  <si>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</si>
  <si>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</si>
  <si>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</si>
  <si>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</si>
  <si>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</si>
  <si>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</si>
  <si>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</si>
  <si>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</si>
  <si>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</si>
  <si>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</si>
  <si>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</si>
  <si>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</si>
  <si>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</si>
  <si>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</si>
  <si>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</si>
  <si>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</si>
  <si>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</si>
  <si>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</si>
  <si>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</si>
  <si>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</si>
  <si>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</si>
  <si>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</si>
  <si>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</si>
  <si>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</si>
  <si>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</si>
  <si>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</si>
  <si>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</si>
  <si>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</si>
  <si>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</si>
  <si>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</si>
  <si>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</si>
  <si>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</si>
  <si>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</si>
  <si>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</si>
  <si>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</si>
  <si>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</si>
  <si>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</si>
  <si>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</si>
  <si>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</si>
  <si>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</si>
  <si>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</si>
  <si>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</si>
  <si>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</si>
  <si>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</si>
  <si>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</si>
  <si>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</si>
  <si>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</si>
  <si>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</si>
  <si>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</si>
  <si>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</si>
  <si>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</si>
  <si>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</si>
  <si>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</si>
  <si>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</si>
  <si>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</si>
  <si>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</si>
  <si>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</si>
  <si>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</si>
  <si>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</si>
  <si>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</si>
  <si>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</si>
  <si>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</si>
  <si>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</si>
  <si>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</si>
  <si>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</si>
  <si>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</si>
  <si>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</si>
  <si>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</si>
  <si>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</si>
  <si>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</si>
  <si>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</si>
  <si>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</si>
  <si>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</si>
  <si>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</si>
  <si>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</si>
  <si>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</si>
  <si>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</si>
  <si>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</si>
  <si>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</si>
  <si>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</si>
  <si>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</si>
  <si>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</si>
  <si>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</si>
  <si>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</si>
  <si>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</si>
  <si>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</si>
  <si>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</si>
  <si>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</si>
  <si>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</si>
  <si>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</si>
  <si>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</si>
  <si>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</si>
  <si>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</si>
  <si>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</si>
  <si>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</si>
  <si>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</si>
  <si>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</si>
  <si>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</si>
  <si>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</si>
  <si>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</si>
  <si>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</si>
  <si>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</si>
  <si>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</si>
  <si>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</si>
  <si>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</si>
  <si>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</si>
  <si>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</si>
  <si>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</si>
  <si>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</si>
  <si>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</si>
  <si>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</si>
  <si>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</si>
  <si>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</si>
  <si>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</si>
  <si>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</si>
  <si>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</si>
  <si>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</si>
  <si>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</si>
  <si>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</si>
  <si>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</si>
  <si>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</si>
  <si>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</si>
  <si>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</si>
  <si>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</si>
  <si>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</si>
  <si>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</si>
  <si>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</si>
  <si>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</si>
  <si>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</si>
  <si>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</si>
  <si>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</si>
  <si>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</si>
  <si>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</si>
  <si>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</si>
  <si>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</si>
  <si>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</si>
  <si>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</si>
  <si>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</si>
  <si>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</si>
  <si>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</si>
  <si>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</si>
  <si>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</si>
  <si>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</si>
  <si>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</si>
  <si>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</si>
  <si>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</si>
  <si>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</si>
  <si>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</si>
  <si>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</si>
  <si>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</si>
  <si>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</si>
  <si>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</si>
  <si>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</si>
  <si>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</si>
  <si>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</si>
  <si>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</si>
  <si>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</si>
  <si>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</si>
  <si>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</si>
  <si>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</si>
  <si>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</si>
  <si>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</si>
  <si>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</si>
  <si>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</si>
  <si>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</si>
  <si>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</si>
  <si>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</si>
  <si>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</si>
  <si>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</si>
  <si>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</si>
  <si>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</si>
  <si>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</si>
  <si>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</si>
  <si>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</si>
  <si>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</si>
  <si>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</si>
  <si>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</si>
  <si>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</si>
  <si>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</si>
  <si>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</si>
  <si>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</si>
  <si>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</si>
  <si>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</si>
  <si>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</si>
  <si>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</si>
  <si>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</si>
  <si>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</si>
  <si>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</si>
  <si>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</si>
  <si>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</si>
  <si>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</si>
  <si>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</si>
  <si>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</si>
  <si>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</si>
  <si>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</si>
  <si>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</si>
  <si>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</si>
  <si>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</si>
  <si>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</si>
  <si>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</si>
  <si>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</si>
  <si>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</si>
  <si>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</si>
  <si>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</si>
  <si>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</si>
  <si>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</si>
  <si>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</si>
  <si>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</si>
  <si>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</si>
  <si>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</si>
  <si>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</si>
  <si>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</si>
  <si>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</si>
  <si>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</si>
  <si>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</si>
  <si>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</si>
  <si>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</si>
  <si>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</si>
  <si>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</si>
  <si>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</si>
  <si>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</si>
  <si>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</si>
  <si>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</si>
  <si>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</si>
  <si>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</si>
  <si>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</si>
  <si>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</si>
  <si>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</si>
  <si>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</si>
  <si>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</si>
  <si>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</si>
  <si>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</si>
  <si>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</si>
  <si>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</si>
  <si>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</si>
  <si>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</si>
  <si>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</si>
  <si>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</si>
  <si>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</si>
  <si>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</si>
  <si>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</si>
  <si>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</si>
  <si>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</si>
  <si>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</si>
  <si>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</si>
  <si>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</si>
  <si>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</si>
  <si>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</si>
  <si>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</si>
  <si>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</si>
  <si>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</si>
  <si>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</si>
  <si>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</si>
  <si>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</si>
  <si>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</si>
  <si>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</si>
  <si>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</si>
  <si>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</si>
  <si>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</si>
  <si>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</si>
  <si>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</si>
  <si>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</si>
  <si>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</si>
  <si>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</si>
  <si>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</si>
  <si>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</si>
  <si>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</si>
  <si>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</si>
  <si>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</si>
  <si>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</si>
  <si>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</si>
  <si>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</si>
  <si>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</si>
  <si>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</si>
  <si>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</si>
  <si>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</si>
  <si>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</si>
  <si>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</si>
  <si>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</si>
  <si>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</si>
  <si>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</si>
  <si>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</si>
  <si>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</si>
  <si>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</si>
  <si>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</si>
  <si>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</si>
  <si>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</si>
  <si>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</si>
  <si>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</si>
  <si>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</si>
  <si>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</si>
  <si>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</si>
  <si>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</si>
  <si>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</si>
  <si>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</si>
  <si>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</si>
  <si>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</si>
  <si>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</si>
  <si>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</si>
  <si>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</si>
  <si>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</si>
  <si>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</si>
  <si>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</si>
  <si>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</si>
  <si>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</si>
  <si>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</si>
  <si>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</si>
  <si>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</si>
  <si>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</si>
  <si>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</si>
  <si>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</si>
  <si>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</si>
  <si>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</si>
  <si>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</si>
  <si>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</si>
  <si>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</si>
  <si>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</si>
  <si>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</si>
  <si>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</si>
  <si>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</si>
  <si>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</si>
  <si>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</si>
  <si>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</si>
  <si>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</si>
  <si>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</si>
  <si>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</si>
  <si>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</si>
  <si>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</si>
  <si>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</si>
  <si>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</si>
  <si>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</si>
  <si>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</si>
  <si>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</si>
  <si>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</si>
  <si>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</si>
  <si>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</si>
  <si>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</si>
  <si>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</si>
  <si>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</si>
  <si>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</si>
  <si>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</si>
  <si>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</si>
  <si>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</si>
  <si>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</si>
  <si>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</si>
  <si>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</si>
  <si>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</si>
  <si>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</si>
  <si>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</si>
  <si>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</si>
  <si>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</si>
  <si>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</si>
  <si>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</si>
  <si>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</si>
  <si>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</si>
  <si>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</si>
  <si>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</si>
  <si>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</si>
  <si>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</si>
  <si>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</si>
  <si>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</si>
  <si>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</si>
  <si>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</si>
  <si>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</si>
  <si>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</si>
  <si>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</si>
  <si>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</si>
  <si>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</si>
  <si>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</si>
  <si>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</si>
  <si>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</si>
  <si>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</si>
  <si>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</si>
  <si>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</si>
  <si>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</si>
  <si>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</si>
  <si>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</si>
  <si>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</si>
  <si>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</si>
  <si>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</si>
  <si>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</si>
  <si>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</si>
  <si>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</si>
  <si>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</si>
  <si>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</si>
  <si>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</si>
  <si>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</si>
  <si>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</si>
  <si>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</si>
  <si>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</si>
  <si>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</si>
  <si>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</si>
  <si>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</si>
  <si>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</si>
  <si>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</si>
  <si>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</si>
  <si>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</si>
  <si>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</si>
  <si>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</si>
  <si>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</si>
  <si>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</si>
  <si>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</si>
  <si>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</si>
  <si>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</si>
  <si>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</si>
  <si>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</si>
  <si>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</si>
  <si>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</si>
  <si>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</si>
  <si>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</si>
  <si>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</si>
  <si>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</si>
  <si>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</si>
  <si>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</si>
  <si>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</si>
  <si>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</si>
  <si>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</si>
  <si>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</si>
  <si>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</si>
  <si>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</si>
  <si>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</si>
  <si>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</si>
  <si>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</si>
  <si>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</si>
  <si>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</si>
  <si>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</si>
  <si>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</si>
  <si>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</si>
  <si>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</si>
  <si>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</si>
  <si>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</si>
  <si>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</si>
  <si>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</si>
  <si>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</si>
  <si>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</si>
  <si>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</si>
  <si>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</si>
  <si>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</si>
  <si>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</si>
  <si>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</si>
  <si>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</si>
  <si>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</si>
  <si>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</si>
  <si>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</si>
  <si>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</si>
  <si>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</si>
  <si>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</si>
  <si>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</si>
  <si>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</si>
  <si>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</si>
  <si>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</si>
  <si>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</si>
  <si>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</si>
  <si>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</si>
  <si>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</si>
  <si>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</si>
  <si>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</si>
  <si>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</si>
  <si>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</si>
  <si>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</si>
  <si>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</si>
  <si>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</si>
  <si>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</si>
  <si>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</si>
  <si>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</si>
  <si>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</si>
  <si>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</si>
  <si>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</si>
  <si>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</si>
  <si>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</si>
  <si>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</si>
  <si>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</si>
  <si>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</si>
  <si>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</si>
  <si>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</si>
  <si>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</si>
  <si>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</si>
  <si>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</si>
  <si>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</si>
  <si>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</si>
  <si>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</si>
  <si>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</si>
  <si>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</si>
  <si>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</si>
  <si>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</si>
  <si>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</si>
  <si>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</si>
  <si>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</si>
  <si>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</si>
  <si>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</si>
  <si>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</si>
  <si>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</si>
  <si>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</si>
  <si>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</si>
  <si>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</si>
  <si>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</si>
  <si>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</si>
  <si>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</si>
  <si>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</si>
  <si>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</si>
  <si>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</si>
  <si>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</si>
  <si>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</si>
  <si>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</si>
  <si>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</si>
  <si>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</si>
  <si>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</si>
  <si>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</si>
  <si>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</si>
  <si>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</si>
  <si>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</si>
  <si>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</si>
  <si>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</si>
  <si>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</si>
  <si>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</si>
  <si>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</si>
  <si>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</si>
  <si>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</si>
  <si>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</si>
  <si>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</si>
  <si>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</si>
  <si>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</si>
  <si>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</si>
  <si>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</si>
  <si>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</si>
  <si>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</si>
  <si>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</si>
  <si>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</si>
  <si>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</si>
  <si>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</si>
  <si>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</si>
  <si>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</si>
  <si>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</si>
  <si>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</si>
  <si>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</si>
  <si>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</si>
  <si>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</si>
  <si>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</si>
  <si>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</si>
  <si>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</si>
  <si>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</si>
  <si>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</si>
  <si>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</si>
  <si>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</si>
  <si>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</si>
  <si>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</si>
  <si>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</si>
  <si>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</si>
  <si>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</si>
  <si>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</si>
  <si>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</si>
  <si>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</si>
  <si>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</si>
  <si>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</si>
  <si>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</si>
  <si>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</si>
  <si>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</si>
  <si>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</si>
  <si>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</si>
  <si>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</si>
  <si>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</si>
  <si>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</si>
  <si>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</si>
  <si>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</si>
  <si>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</si>
  <si>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</si>
  <si>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</si>
  <si>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</si>
  <si>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</si>
  <si>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</si>
  <si>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</si>
  <si>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</si>
  <si>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</si>
  <si>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</si>
  <si>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</si>
  <si>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</si>
  <si>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</si>
  <si>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</si>
  <si>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</si>
  <si>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</si>
  <si>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</si>
  <si>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</si>
  <si>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</si>
  <si>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</si>
  <si>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</si>
  <si>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</si>
  <si>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</si>
  <si>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</si>
  <si>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</si>
  <si>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</si>
  <si>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</si>
  <si>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</si>
  <si>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</si>
  <si>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</si>
  <si>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</si>
  <si>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</si>
  <si>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</si>
  <si>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</si>
  <si>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</si>
  <si>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</si>
  <si>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</si>
  <si>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</si>
  <si>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</si>
  <si>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</si>
  <si>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</si>
  <si>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</si>
  <si>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</si>
  <si>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</si>
  <si>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</si>
  <si>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</si>
  <si>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</si>
  <si>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</si>
  <si>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</si>
  <si>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</si>
  <si>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</si>
  <si>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</si>
  <si>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</si>
  <si>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</si>
  <si>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</si>
  <si>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</si>
  <si>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</si>
  <si>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</si>
  <si>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</si>
  <si>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</si>
  <si>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</si>
  <si>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</si>
  <si>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</si>
  <si>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</si>
  <si>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</si>
  <si>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</si>
  <si>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</si>
  <si>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</si>
  <si>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</si>
  <si>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</si>
  <si>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</si>
  <si>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</si>
  <si>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</si>
  <si>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</si>
  <si>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</si>
  <si>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</si>
  <si>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</si>
  <si>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</si>
  <si>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</si>
  <si>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</si>
  <si>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</si>
  <si>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</si>
  <si>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</si>
  <si>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</si>
  <si>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</si>
  <si>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</si>
  <si>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</si>
  <si>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</si>
  <si>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</si>
  <si>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</si>
  <si>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</si>
  <si>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</si>
  <si>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</si>
  <si>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</si>
  <si>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</si>
  <si>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</si>
  <si>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</si>
  <si>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</si>
  <si>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</si>
  <si>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</si>
  <si>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</si>
  <si>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</si>
  <si>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</si>
  <si>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</si>
  <si>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</si>
  <si>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</si>
  <si>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</si>
  <si>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</si>
  <si>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</si>
  <si>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</si>
  <si>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</si>
  <si>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</si>
  <si>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</si>
  <si>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</si>
  <si>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</si>
  <si>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</si>
  <si>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</si>
  <si>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</si>
  <si>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</si>
  <si>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</si>
  <si>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</si>
  <si>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</si>
  <si>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</si>
  <si>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</si>
  <si>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</si>
  <si>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</si>
  <si>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</si>
  <si>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</si>
  <si>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</si>
  <si>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</si>
  <si>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</si>
  <si>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</si>
  <si>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</si>
  <si>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</si>
  <si>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</si>
  <si>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</si>
  <si>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</si>
  <si>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</si>
  <si>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</si>
  <si>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</si>
  <si>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</si>
  <si>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</si>
  <si>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</si>
  <si>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</si>
  <si>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</si>
  <si>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</si>
  <si>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</si>
  <si>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</si>
  <si>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</si>
  <si>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</si>
  <si>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</si>
  <si>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</si>
  <si>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</si>
  <si>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</si>
  <si>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</si>
  <si>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</si>
  <si>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</si>
  <si>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</si>
  <si>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</si>
  <si>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</si>
  <si>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</si>
  <si>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</si>
  <si>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</si>
  <si>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</si>
  <si>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</si>
  <si>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</si>
  <si>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</si>
  <si>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</si>
  <si>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</si>
  <si>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</si>
  <si>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</si>
  <si>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</si>
  <si>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</si>
  <si>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</si>
  <si>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</si>
  <si>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</si>
  <si>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</si>
  <si>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</si>
  <si>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</si>
  <si>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</si>
  <si>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</si>
  <si>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</si>
  <si>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</si>
  <si>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</si>
  <si>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</si>
  <si>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</si>
  <si>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</si>
  <si>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</si>
  <si>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</si>
  <si>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</si>
  <si>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</si>
  <si>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</si>
  <si>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</si>
  <si>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</si>
  <si>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</si>
  <si>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</si>
  <si>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</si>
  <si>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</si>
  <si>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</si>
  <si>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</si>
  <si>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</si>
  <si>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</si>
  <si>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</si>
  <si>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</si>
  <si>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</si>
  <si>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</si>
  <si>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</si>
  <si>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</si>
  <si>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</si>
  <si>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</si>
  <si>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</si>
  <si>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</si>
  <si>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</si>
  <si>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</si>
  <si>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</si>
  <si>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</si>
  <si>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</si>
  <si>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</si>
  <si>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</si>
  <si>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</si>
  <si>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</si>
  <si>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</si>
  <si>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</si>
  <si>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</si>
  <si>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</si>
  <si>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</si>
  <si>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</si>
  <si>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</si>
  <si>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</si>
  <si>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</si>
  <si>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</si>
  <si>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</si>
  <si>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</si>
  <si>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</si>
  <si>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</si>
  <si>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</si>
  <si>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</si>
  <si>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</si>
  <si>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</si>
  <si>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</si>
  <si>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</si>
  <si>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</si>
  <si>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</si>
  <si>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</si>
  <si>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</si>
  <si>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</si>
  <si>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</si>
  <si>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</si>
  <si>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</si>
  <si>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</si>
  <si>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</si>
  <si>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</si>
  <si>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</si>
  <si>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</si>
  <si>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</si>
  <si>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</si>
  <si>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</si>
  <si>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</si>
  <si>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</si>
  <si>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</si>
  <si>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</si>
  <si>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</si>
  <si>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</si>
  <si>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</si>
  <si>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</si>
  <si>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</si>
  <si>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</si>
  <si>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</si>
  <si>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</si>
  <si>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</si>
  <si>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</si>
  <si>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</si>
  <si>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</si>
  <si>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</si>
  <si>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</si>
  <si>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</si>
  <si>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</si>
  <si>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</si>
  <si>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</si>
  <si>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</si>
  <si>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</si>
  <si>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</si>
  <si>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</si>
  <si>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</si>
  <si>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</si>
  <si>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</si>
  <si>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</si>
  <si>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</si>
  <si>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</si>
  <si>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</si>
  <si>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</si>
  <si>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</si>
  <si>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</si>
  <si>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</si>
  <si>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</si>
  <si>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</si>
  <si>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</si>
  <si>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</si>
  <si>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</si>
  <si>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</si>
  <si>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</si>
  <si>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</si>
  <si>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</si>
  <si>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</si>
  <si>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</si>
  <si>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</si>
  <si>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</si>
  <si>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</si>
  <si>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</si>
  <si>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</si>
  <si>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</si>
  <si>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</si>
  <si>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</si>
  <si>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</si>
  <si>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</si>
  <si>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</si>
  <si>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</si>
  <si>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</si>
  <si>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</si>
  <si>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</si>
  <si>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</si>
  <si>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</si>
  <si>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</si>
  <si>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</si>
  <si>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</si>
  <si>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</si>
  <si>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</si>
  <si>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</si>
  <si>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</si>
  <si>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</si>
  <si>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</si>
  <si>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</si>
  <si>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</si>
  <si>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</si>
  <si>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</si>
  <si>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</si>
  <si>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</si>
  <si>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</si>
  <si>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</si>
  <si>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</si>
  <si>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</si>
  <si>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</si>
  <si>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</si>
  <si>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</si>
  <si>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</si>
  <si>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</si>
  <si>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</si>
  <si>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</si>
  <si>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</si>
  <si>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</si>
  <si>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</si>
  <si>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</si>
  <si>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</si>
  <si>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</si>
  <si>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</si>
  <si>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</si>
  <si>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</si>
  <si>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</si>
  <si>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</si>
  <si>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</si>
  <si>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</si>
  <si>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</si>
  <si>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</si>
  <si>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</si>
  <si>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</si>
  <si>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</si>
  <si>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</si>
  <si>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</si>
  <si>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</si>
  <si>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</si>
  <si>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</si>
  <si>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</si>
  <si>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</si>
  <si>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</si>
  <si>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</si>
  <si>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</si>
  <si>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</si>
  <si>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</si>
  <si>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</si>
  <si>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</si>
  <si>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</si>
  <si>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</si>
  <si>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</si>
  <si>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</si>
  <si>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</si>
  <si>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</si>
  <si>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</si>
  <si>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</si>
  <si>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</si>
  <si>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</si>
  <si>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</si>
  <si>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</si>
  <si>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</si>
  <si>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</si>
  <si>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</si>
  <si>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</si>
  <si>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</si>
  <si>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</si>
  <si>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</si>
  <si>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</si>
  <si>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</si>
  <si>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</si>
  <si>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</si>
  <si>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</si>
  <si>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</si>
  <si>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</si>
  <si>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</si>
  <si>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</si>
  <si>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</si>
  <si>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</si>
  <si>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</si>
  <si>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</si>
  <si>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</si>
  <si>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</si>
  <si>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</si>
  <si>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</si>
  <si>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</si>
  <si>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</si>
  <si>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</si>
  <si>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</si>
  <si>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</si>
  <si>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</si>
  <si>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</si>
  <si>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</si>
  <si>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</si>
  <si>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</si>
  <si>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</si>
  <si>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</si>
  <si>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</si>
  <si>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</si>
  <si>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</si>
  <si>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</si>
  <si>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</si>
  <si>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</si>
  <si>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</si>
  <si>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</si>
  <si>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</si>
  <si>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</si>
  <si>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</si>
  <si>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</si>
  <si>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</si>
  <si>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</si>
  <si>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</si>
  <si>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</si>
  <si>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</si>
  <si>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</si>
  <si>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</si>
  <si>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</si>
  <si>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</si>
  <si>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</si>
  <si>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</si>
  <si>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</si>
  <si>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</si>
  <si>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</si>
  <si>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</si>
  <si>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</si>
  <si>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</si>
  <si>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</si>
  <si>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</si>
  <si>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</si>
  <si>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</si>
  <si>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</si>
  <si>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</si>
  <si>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</si>
  <si>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</si>
  <si>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</si>
  <si>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</si>
  <si>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</si>
  <si>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</si>
  <si>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</si>
  <si>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</si>
  <si>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</si>
  <si>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</si>
  <si>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</si>
  <si>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</si>
  <si>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</si>
  <si>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</si>
  <si>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</si>
  <si>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</si>
  <si>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</si>
  <si>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</si>
  <si>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</si>
  <si>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</si>
  <si>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</si>
  <si>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</si>
  <si>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</si>
  <si>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</si>
  <si>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</si>
  <si>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</si>
  <si>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</si>
  <si>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</si>
  <si>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</si>
  <si>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</si>
  <si>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</si>
  <si>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</si>
  <si>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</si>
  <si>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</si>
  <si>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</si>
  <si>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</si>
  <si>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</si>
  <si>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</si>
  <si>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</si>
  <si>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</si>
  <si>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</si>
  <si>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</si>
  <si>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</si>
  <si>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</si>
  <si>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</si>
  <si>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</si>
  <si>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</si>
  <si>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</si>
  <si>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</si>
  <si>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</si>
  <si>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</si>
  <si>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</si>
  <si>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</si>
  <si>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</si>
  <si>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</si>
  <si>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</si>
  <si>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</si>
  <si>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</si>
  <si>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</si>
  <si>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</si>
  <si>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</si>
  <si>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</si>
  <si>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</si>
  <si>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</si>
  <si>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</si>
  <si>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</si>
  <si>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</si>
  <si>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</si>
  <si>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</si>
  <si>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</si>
  <si>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</si>
  <si>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</si>
  <si>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</si>
  <si>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</si>
  <si>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</si>
  <si>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</si>
  <si>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</si>
  <si>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</si>
  <si>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</si>
  <si>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</si>
  <si>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</si>
  <si>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</si>
  <si>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</si>
  <si>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</si>
  <si>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</si>
  <si>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</si>
  <si>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</si>
  <si>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</si>
  <si>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</si>
  <si>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</si>
  <si>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</si>
  <si>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</si>
  <si>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</si>
  <si>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</si>
  <si>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</si>
  <si>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</si>
  <si>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</si>
  <si>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</si>
  <si>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</si>
  <si>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</si>
  <si>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</si>
  <si>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</si>
  <si>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</si>
  <si>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</si>
  <si>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</si>
  <si>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</si>
  <si>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</si>
  <si>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</si>
  <si>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</si>
  <si>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</si>
  <si>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</si>
  <si>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</si>
  <si>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</si>
  <si>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</si>
  <si>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</si>
  <si>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</si>
  <si>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</si>
  <si>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</si>
  <si>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</si>
  <si>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</si>
  <si>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</si>
  <si>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</si>
  <si>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</si>
  <si>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</si>
  <si>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</si>
  <si>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</si>
  <si>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</si>
  <si>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</si>
  <si>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</si>
  <si>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</si>
  <si>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</si>
  <si>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</si>
  <si>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</si>
  <si>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</si>
  <si>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</si>
  <si>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</si>
  <si>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</si>
  <si>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</si>
  <si>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</si>
  <si>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</si>
  <si>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</si>
  <si>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</si>
  <si>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</si>
  <si>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</si>
  <si>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</si>
  <si>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</si>
  <si>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</si>
  <si>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</si>
  <si>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</si>
  <si>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</si>
  <si>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</si>
  <si>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</si>
  <si>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</si>
  <si>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</si>
  <si>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</si>
  <si>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</si>
  <si>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</si>
  <si>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</si>
  <si>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</si>
  <si>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</si>
  <si>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</si>
  <si>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</si>
  <si>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</si>
  <si>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</si>
  <si>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</si>
  <si>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</si>
  <si>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</si>
  <si>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</si>
  <si>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</si>
  <si>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</si>
  <si>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</si>
  <si>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</si>
  <si>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</si>
  <si>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</si>
  <si>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</si>
  <si>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</si>
  <si>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</si>
  <si>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</si>
  <si>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</si>
  <si>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</si>
  <si>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</si>
  <si>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</si>
  <si>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</si>
  <si>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</si>
  <si>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</si>
  <si>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</si>
  <si>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</si>
  <si>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</si>
  <si>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</si>
  <si>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</si>
  <si>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</si>
  <si>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</si>
  <si>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</si>
  <si>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</si>
  <si>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</si>
  <si>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</si>
  <si>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</si>
  <si>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</si>
  <si>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</si>
  <si>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</si>
  <si>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</si>
  <si>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</si>
  <si>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</si>
  <si>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</si>
  <si>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</si>
  <si>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</si>
  <si>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</si>
  <si>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</si>
  <si>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</si>
  <si>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</si>
  <si>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</si>
  <si>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</si>
  <si>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</si>
  <si>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</si>
  <si>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</si>
  <si>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</si>
  <si>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</si>
  <si>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</si>
  <si>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</si>
  <si>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</si>
  <si>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</si>
  <si>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</si>
  <si>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</si>
  <si>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</si>
  <si>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</si>
  <si>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</si>
  <si>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</si>
  <si>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</si>
  <si>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</si>
  <si>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</si>
  <si>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</si>
  <si>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</si>
  <si>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</si>
  <si>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</si>
  <si>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</si>
  <si>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</si>
  <si>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</si>
  <si>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</si>
  <si>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</si>
  <si>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</si>
  <si>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</si>
  <si>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</si>
  <si>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</si>
  <si>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</si>
  <si>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</si>
  <si>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</si>
  <si>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</si>
  <si>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</si>
  <si>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</si>
  <si>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</si>
  <si>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</si>
  <si>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</si>
  <si>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</si>
  <si>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</si>
  <si>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</si>
  <si>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</si>
  <si>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</si>
  <si>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</si>
  <si>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</si>
  <si>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</si>
  <si>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</si>
  <si>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</si>
  <si>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</si>
  <si>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</si>
  <si>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</si>
  <si>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</si>
  <si>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</si>
  <si>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</si>
  <si>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</si>
  <si>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</si>
  <si>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</si>
  <si>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</si>
  <si>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</si>
  <si>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</si>
  <si>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</si>
  <si>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</si>
  <si>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</si>
  <si>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</si>
  <si>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</si>
  <si>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</si>
  <si>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</si>
  <si>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</si>
  <si>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</si>
  <si>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</si>
  <si>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</si>
  <si>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</si>
  <si>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</si>
  <si>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</si>
  <si>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</si>
  <si>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</si>
  <si>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</si>
  <si>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</si>
  <si>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</si>
  <si>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</si>
  <si>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</si>
  <si>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</si>
  <si>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</si>
  <si>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</si>
  <si>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</si>
  <si>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</si>
  <si>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</si>
  <si>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</si>
  <si>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</si>
  <si>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</si>
  <si>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</si>
  <si>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</si>
  <si>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</si>
  <si>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</si>
  <si>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</si>
  <si>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</si>
  <si>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</si>
  <si>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</si>
  <si>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</si>
  <si>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</si>
  <si>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</si>
  <si>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</si>
  <si>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</si>
  <si>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</si>
  <si>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</si>
  <si>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</si>
  <si>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</si>
  <si>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</si>
  <si>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</si>
  <si>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</si>
  <si>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</si>
  <si>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</si>
  <si>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</si>
  <si>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</si>
  <si>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</si>
  <si>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</si>
  <si>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</si>
  <si>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</si>
  <si>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</si>
  <si>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</si>
  <si>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</si>
  <si>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</si>
  <si>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</si>
  <si>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</si>
  <si>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</si>
  <si>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</si>
  <si>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</si>
  <si>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</si>
  <si>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</si>
  <si>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</si>
  <si>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</si>
  <si>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</si>
  <si>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</si>
  <si>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</si>
  <si>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</si>
  <si>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</si>
  <si>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</si>
  <si>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</si>
  <si>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</si>
  <si>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</si>
  <si>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</si>
  <si>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</si>
  <si>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</si>
  <si>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</si>
  <si>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</si>
  <si>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</si>
  <si>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</si>
  <si>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</si>
  <si>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</si>
  <si>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</si>
  <si>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</si>
  <si>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</si>
  <si>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</si>
  <si>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</si>
  <si>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</si>
  <si>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</si>
  <si>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</si>
  <si>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</si>
  <si>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</si>
  <si>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</si>
  <si>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</si>
  <si>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</si>
  <si>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</si>
  <si>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</si>
  <si>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</si>
  <si>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</si>
  <si>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</si>
  <si>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</si>
  <si>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</si>
  <si>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</si>
  <si>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</si>
  <si>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</si>
  <si>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</si>
  <si>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</si>
  <si>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</si>
  <si>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</si>
  <si>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</si>
  <si>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</si>
  <si>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</si>
  <si>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</si>
  <si>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</si>
  <si>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</si>
  <si>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</si>
  <si>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</si>
  <si>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</si>
  <si>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</si>
  <si>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</si>
  <si>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</si>
  <si>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</si>
  <si>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</si>
  <si>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</si>
  <si>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</si>
  <si>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</si>
  <si>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</si>
  <si>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</si>
  <si>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</si>
  <si>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</si>
  <si>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</si>
  <si>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</si>
  <si>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</si>
  <si>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</si>
  <si>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</si>
  <si>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</si>
  <si>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</si>
  <si>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</si>
  <si>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</si>
  <si>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</si>
  <si>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</si>
  <si>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</si>
  <si>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</si>
  <si>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</si>
  <si>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</si>
  <si>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</si>
  <si>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</si>
  <si>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</si>
  <si>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</si>
  <si>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</si>
  <si>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</si>
  <si>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</si>
  <si>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</si>
  <si>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</si>
  <si>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</si>
  <si>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</si>
  <si>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</si>
  <si>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</si>
  <si>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</si>
  <si>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</si>
  <si>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</si>
  <si>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</si>
  <si>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</si>
  <si>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</si>
  <si>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</si>
  <si>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</si>
  <si>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</si>
  <si>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</si>
  <si>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</si>
  <si>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</si>
  <si>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</si>
  <si>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</si>
  <si>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</si>
  <si>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</si>
  <si>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</si>
  <si>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</si>
  <si>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</si>
  <si>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</si>
  <si>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</si>
  <si>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</si>
  <si>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</si>
  <si>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</si>
  <si>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</si>
  <si>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</si>
  <si>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</si>
  <si>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</si>
  <si>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</si>
  <si>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</si>
  <si>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</si>
  <si>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</si>
  <si>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</si>
  <si>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</si>
  <si>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</si>
  <si>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</si>
  <si>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</si>
  <si>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</si>
  <si>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</si>
  <si>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</si>
  <si>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</si>
  <si>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</si>
  <si>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</si>
  <si>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</si>
  <si>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</si>
  <si>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</si>
  <si>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</si>
  <si>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</si>
  <si>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</si>
  <si>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</si>
  <si>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</si>
  <si>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</si>
  <si>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</si>
  <si>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</si>
  <si>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</si>
  <si>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</si>
  <si>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</si>
  <si>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</si>
  <si>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</si>
  <si>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</si>
  <si>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</si>
  <si>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</si>
  <si>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</si>
  <si>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</si>
  <si>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</si>
  <si>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</si>
  <si>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</si>
  <si>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</si>
  <si>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</si>
  <si>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</si>
  <si>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</si>
  <si>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</si>
  <si>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</si>
  <si>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</si>
  <si>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</si>
  <si>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</si>
  <si>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</si>
  <si>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</si>
  <si>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</si>
  <si>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</si>
  <si>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</si>
  <si>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</si>
  <si>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</si>
  <si>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</si>
  <si>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</si>
  <si>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</si>
  <si>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</si>
  <si>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</si>
  <si>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</si>
  <si>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</si>
  <si>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</si>
  <si>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</si>
  <si>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</si>
  <si>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</si>
  <si>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</si>
  <si>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</si>
  <si>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</si>
  <si>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</si>
  <si>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</si>
  <si>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</si>
  <si>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</si>
  <si>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</si>
  <si>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</si>
  <si>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</si>
  <si>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</si>
  <si>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</si>
  <si>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</si>
  <si>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</si>
  <si>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</si>
  <si>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</si>
  <si>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</si>
  <si>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</si>
  <si>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</si>
  <si>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</si>
  <si>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</si>
  <si>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</si>
  <si>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</si>
  <si>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</si>
  <si>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</si>
  <si>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</si>
  <si>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</si>
  <si>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</si>
  <si>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</si>
  <si>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</si>
  <si>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</si>
  <si>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</si>
  <si>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</si>
  <si>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</si>
  <si>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</si>
  <si>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</si>
  <si>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</si>
  <si>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</si>
  <si>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</si>
  <si>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</si>
  <si>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</si>
  <si>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</si>
  <si>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</si>
  <si>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</si>
  <si>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</si>
  <si>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</si>
  <si>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</si>
  <si>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</si>
  <si>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</si>
  <si>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</si>
  <si>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</si>
  <si>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</si>
  <si>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</si>
  <si>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</si>
  <si>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</si>
  <si>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</si>
  <si>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</si>
  <si>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</si>
  <si>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</si>
  <si>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</si>
  <si>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</si>
  <si>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</si>
  <si>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</si>
  <si>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</si>
  <si>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</si>
  <si>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</si>
  <si>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</si>
  <si>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</si>
  <si>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</si>
  <si>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</si>
  <si>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</si>
  <si>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</si>
  <si>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</si>
  <si>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</si>
  <si>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</si>
  <si>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</si>
  <si>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</si>
  <si>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</si>
  <si>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</si>
  <si>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</si>
  <si>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</si>
  <si>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</si>
  <si>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</si>
  <si>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</si>
  <si>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</si>
  <si>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</si>
  <si>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</si>
  <si>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</si>
  <si>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</si>
  <si>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</si>
  <si>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</si>
  <si>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</si>
  <si>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</si>
  <si>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</si>
  <si>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</si>
  <si>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</si>
  <si>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</si>
  <si>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</si>
  <si>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</si>
  <si>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</si>
  <si>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</si>
  <si>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</si>
  <si>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</si>
  <si>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</si>
  <si>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</si>
  <si>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</si>
  <si>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</si>
  <si>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</si>
  <si>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</si>
  <si>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</si>
  <si>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</si>
  <si>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</si>
  <si>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</si>
  <si>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</si>
  <si>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</si>
  <si>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</si>
  <si>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</si>
  <si>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</si>
  <si>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</si>
  <si>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</si>
  <si>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</si>
  <si>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</si>
  <si>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</si>
  <si>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</si>
  <si>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</si>
  <si>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</si>
  <si>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</si>
  <si>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</si>
  <si>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</si>
  <si>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</si>
  <si>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</si>
  <si>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</si>
  <si>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</si>
  <si>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</si>
  <si>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</si>
  <si>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</si>
  <si>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</si>
  <si>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</si>
  <si>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</si>
  <si>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</si>
  <si>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</si>
  <si>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</si>
  <si>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</si>
  <si>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</si>
  <si>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</si>
  <si>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</si>
  <si>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</si>
  <si>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</si>
  <si>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</si>
  <si>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</si>
  <si>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</si>
  <si>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</si>
  <si>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</si>
  <si>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</si>
  <si>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</si>
  <si>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</si>
  <si>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</si>
  <si>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</si>
  <si>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</si>
  <si>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</si>
  <si>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</si>
  <si>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</si>
  <si>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</si>
  <si>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</si>
  <si>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</si>
  <si>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</si>
  <si>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</si>
  <si>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</si>
  <si>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</si>
  <si>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</si>
  <si>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</si>
  <si>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</si>
  <si>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</si>
  <si>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</si>
  <si>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</si>
  <si>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</si>
  <si>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</si>
  <si>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</si>
  <si>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</si>
  <si>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</si>
  <si>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</si>
  <si>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</si>
  <si>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</si>
  <si>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</si>
  <si>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</si>
  <si>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</si>
  <si>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</si>
  <si>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</si>
  <si>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</si>
  <si>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</si>
  <si>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</si>
  <si>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</si>
  <si>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</si>
  <si>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</si>
  <si>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</si>
  <si>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</si>
  <si>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</si>
  <si>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</si>
  <si>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</si>
  <si>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</si>
  <si>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</si>
  <si>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</si>
  <si>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</si>
  <si>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</si>
  <si>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</si>
  <si>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</si>
  <si>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</si>
  <si>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</si>
  <si>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</si>
  <si>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</si>
  <si>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</si>
  <si>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</si>
  <si>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</si>
  <si>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</si>
  <si>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</si>
  <si>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</si>
  <si>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</si>
  <si>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</si>
  <si>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</si>
  <si>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</si>
  <si>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</si>
  <si>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</si>
  <si>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</si>
  <si>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</si>
  <si>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</si>
  <si>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</si>
  <si>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</si>
  <si>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</si>
  <si>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</si>
  <si>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</si>
  <si>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</si>
  <si>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</si>
  <si>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</si>
  <si>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</si>
  <si>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</si>
  <si>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</si>
  <si>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</si>
  <si>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</si>
  <si>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</si>
  <si>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</si>
  <si>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</si>
  <si>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</si>
  <si>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</si>
  <si>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</si>
  <si>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</si>
  <si>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</si>
  <si>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</si>
  <si>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</si>
  <si>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</si>
  <si>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</si>
  <si>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</si>
  <si>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</si>
  <si>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</si>
  <si>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</si>
  <si>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</si>
  <si>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</si>
  <si>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</si>
  <si>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</si>
  <si>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</si>
  <si>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</si>
  <si>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</si>
  <si>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</si>
  <si>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</si>
  <si>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</si>
  <si>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</si>
  <si>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</si>
  <si>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</si>
  <si>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</si>
  <si>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</si>
  <si>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</si>
  <si>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</si>
  <si>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</si>
  <si>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</si>
  <si>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</si>
  <si>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</si>
  <si>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</si>
  <si>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</si>
  <si>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</si>
  <si>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</si>
  <si>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</si>
  <si>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</si>
  <si>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</si>
  <si>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</si>
  <si>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</si>
  <si>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</si>
  <si>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</si>
  <si>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</si>
  <si>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</si>
  <si>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</si>
  <si>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</si>
  <si>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</si>
  <si>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</si>
  <si>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</si>
  <si>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</si>
  <si>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</si>
  <si>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</si>
  <si>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</si>
  <si>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</si>
  <si>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</si>
  <si>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</si>
  <si>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</si>
  <si>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</si>
  <si>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</si>
  <si>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</si>
  <si>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</si>
  <si>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</si>
  <si>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</si>
  <si>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</si>
  <si>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</si>
  <si>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</si>
  <si>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</si>
  <si>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</si>
  <si>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</si>
  <si>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</si>
  <si>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</si>
  <si>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</si>
  <si>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</si>
  <si>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</si>
  <si>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</si>
  <si>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</si>
  <si>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</si>
  <si>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</si>
  <si>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</si>
  <si>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</si>
  <si>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</si>
  <si>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</si>
  <si>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</si>
  <si>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</si>
  <si>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</si>
  <si>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</si>
  <si>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</si>
  <si>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</si>
  <si>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</si>
  <si>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</si>
  <si>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</si>
  <si>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</si>
  <si>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</si>
  <si>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</si>
  <si>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</si>
  <si>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</si>
  <si>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</si>
  <si>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</si>
  <si>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</si>
  <si>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</si>
  <si>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</si>
  <si>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</si>
  <si>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</si>
  <si>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</si>
  <si>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</si>
  <si>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</si>
  <si>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</si>
  <si>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</si>
  <si>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</si>
  <si>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</si>
  <si>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</si>
  <si>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</si>
  <si>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</si>
  <si>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</si>
  <si>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</si>
  <si>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</si>
  <si>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</si>
  <si>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</si>
  <si>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</si>
  <si>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</si>
  <si>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</si>
  <si>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</si>
  <si>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</si>
  <si>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</si>
  <si>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</si>
  <si>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</si>
  <si>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</si>
  <si>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</si>
  <si>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</si>
  <si>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</si>
  <si>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</si>
  <si>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</si>
  <si>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</si>
  <si>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</si>
  <si>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</si>
  <si>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</si>
  <si>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</si>
  <si>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</si>
  <si>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</si>
  <si>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</si>
  <si>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</si>
  <si>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</si>
  <si>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</si>
  <si>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</si>
  <si>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</si>
  <si>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</si>
  <si>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</si>
  <si>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</si>
  <si>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</si>
  <si>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</si>
  <si>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</si>
  <si>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</si>
  <si>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</si>
  <si>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</si>
  <si>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</si>
  <si>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</si>
  <si>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</si>
  <si>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</si>
  <si>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</si>
  <si>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</si>
  <si>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</si>
  <si>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</si>
  <si>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</si>
  <si>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</si>
  <si>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</si>
  <si>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</si>
  <si>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</si>
  <si>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</si>
  <si>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</si>
  <si>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</si>
  <si>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</si>
  <si>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</si>
  <si>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</si>
  <si>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</si>
  <si>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</si>
  <si>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</si>
  <si>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</si>
  <si>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</si>
  <si>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</si>
  <si>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</si>
  <si>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</si>
  <si>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</si>
  <si>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</si>
  <si>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</si>
  <si>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</si>
  <si>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</si>
  <si>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</si>
  <si>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</si>
  <si>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</si>
  <si>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</si>
  <si>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</si>
  <si>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</si>
  <si>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</si>
  <si>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</si>
  <si>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</si>
  <si>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</si>
  <si>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</si>
  <si>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</si>
  <si>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</si>
  <si>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</si>
  <si>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</si>
  <si>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</si>
  <si>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</si>
  <si>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</si>
  <si>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</si>
  <si>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</si>
  <si>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</si>
  <si>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</si>
  <si>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</si>
  <si>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</si>
  <si>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</si>
  <si>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</si>
  <si>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</si>
  <si>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</si>
  <si>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</si>
  <si>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</si>
  <si>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</si>
  <si>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</si>
  <si>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</si>
  <si>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</si>
  <si>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</si>
  <si>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</si>
  <si>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</si>
  <si>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</si>
  <si>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</si>
  <si>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</si>
  <si>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</si>
  <si>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</si>
  <si>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</si>
  <si>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</si>
  <si>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</si>
  <si>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</si>
  <si>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</si>
  <si>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</si>
  <si>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</si>
  <si>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</si>
  <si>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</si>
  <si>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</si>
  <si>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</si>
  <si>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</si>
  <si>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</si>
  <si>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</si>
  <si>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</si>
  <si>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</si>
  <si>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</si>
  <si>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</si>
  <si>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</si>
  <si>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</si>
  <si>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</si>
  <si>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</si>
  <si>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</si>
  <si>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</si>
  <si>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</si>
  <si>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</si>
  <si>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</si>
  <si>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</si>
  <si>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</si>
  <si>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</si>
  <si>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</si>
  <si>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</si>
  <si>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</si>
  <si>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</si>
  <si>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</si>
  <si>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</si>
  <si>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</si>
  <si>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</si>
  <si>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</si>
  <si>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</si>
  <si>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</si>
  <si>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</si>
  <si>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</si>
  <si>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</si>
  <si>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</si>
  <si>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</si>
  <si>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</si>
  <si>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</si>
  <si>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</si>
  <si>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</si>
  <si>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</si>
  <si>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</si>
  <si>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</si>
  <si>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</si>
  <si>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</si>
  <si>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</si>
  <si>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</si>
  <si>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</si>
  <si>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</si>
  <si>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</si>
  <si>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</si>
  <si>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</si>
  <si>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</si>
  <si>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</si>
  <si>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</si>
  <si>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</si>
  <si>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</si>
  <si>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</si>
  <si>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</si>
  <si>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</si>
  <si>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</si>
  <si>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</si>
  <si>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</si>
  <si>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</si>
  <si>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</si>
  <si>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</si>
  <si>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</si>
  <si>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</si>
  <si>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</si>
  <si>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</si>
  <si>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</si>
  <si>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</si>
  <si>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</si>
  <si>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</si>
  <si>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</si>
  <si>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</si>
  <si>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</si>
  <si>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</si>
  <si>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</si>
  <si>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</si>
  <si>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</si>
  <si>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</si>
  <si>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</si>
  <si>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</si>
  <si>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</si>
  <si>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</si>
  <si>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</si>
  <si>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</si>
  <si>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</si>
  <si>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</si>
  <si>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</si>
  <si>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</si>
  <si>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</si>
  <si>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</si>
  <si>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</si>
  <si>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</si>
  <si>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</si>
  <si>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</si>
  <si>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</si>
  <si>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</si>
  <si>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</si>
  <si>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</si>
  <si>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</si>
  <si>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</si>
  <si>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</si>
  <si>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</si>
  <si>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</si>
  <si>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</si>
  <si>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</si>
  <si>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</si>
  <si>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</si>
  <si>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</si>
  <si>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</si>
  <si>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</si>
  <si>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</si>
  <si>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</si>
  <si>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</si>
  <si>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</si>
  <si>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</si>
  <si>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</si>
  <si>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</si>
  <si>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</si>
  <si>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</si>
  <si>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</si>
  <si>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</si>
  <si>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</si>
  <si>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</si>
  <si>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</si>
  <si>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</si>
  <si>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</si>
  <si>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</si>
  <si>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</si>
  <si>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</si>
  <si>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</si>
  <si>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</si>
  <si>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</si>
  <si>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</si>
  <si>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</si>
  <si>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</si>
  <si>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</si>
  <si>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</si>
  <si>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</si>
  <si>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</si>
  <si>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</si>
  <si>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</si>
  <si>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</si>
  <si>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</si>
  <si>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</si>
  <si>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</si>
  <si>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</si>
  <si>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</si>
  <si>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</si>
  <si>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</si>
  <si>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</si>
  <si>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</si>
  <si>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</si>
  <si>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</si>
  <si>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</si>
  <si>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</si>
  <si>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</si>
  <si>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</si>
  <si>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</si>
  <si>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</si>
  <si>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</si>
  <si>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</si>
  <si>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</si>
  <si>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</si>
  <si>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</si>
  <si>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</si>
  <si>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</si>
  <si>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</si>
  <si>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</si>
  <si>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</si>
  <si>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</si>
  <si>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</si>
  <si>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</si>
  <si>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</si>
  <si>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</si>
  <si>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</si>
  <si>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</si>
  <si>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</si>
  <si>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</si>
  <si>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</si>
  <si>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</si>
  <si>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</si>
  <si>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</si>
  <si>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</si>
  <si>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</si>
  <si>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</si>
  <si>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</si>
  <si>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</si>
  <si>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</si>
  <si>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</si>
  <si>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</si>
  <si>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</si>
  <si>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</si>
  <si>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</si>
  <si>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</si>
  <si>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</si>
  <si>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</si>
  <si>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</si>
  <si>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</si>
  <si>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</si>
  <si>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</si>
  <si>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</si>
  <si>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</si>
  <si>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</si>
  <si>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</si>
  <si>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</si>
  <si>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</si>
  <si>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</si>
  <si>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</si>
  <si>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</si>
  <si>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</si>
  <si>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</si>
  <si>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</si>
  <si>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</si>
  <si>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</si>
  <si>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</si>
  <si>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</si>
  <si>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</si>
  <si>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</si>
  <si>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</si>
  <si>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</si>
  <si>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</si>
  <si>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</si>
  <si>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</si>
  <si>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</si>
  <si>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</si>
  <si>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</si>
  <si>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</si>
  <si>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</si>
  <si>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</si>
  <si>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</si>
  <si>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</si>
  <si>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</si>
  <si>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</si>
  <si>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</si>
  <si>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</si>
  <si>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</si>
  <si>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</si>
  <si>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</si>
  <si>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</si>
  <si>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</si>
  <si>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</si>
  <si>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</si>
  <si>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</si>
  <si>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</si>
  <si>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</si>
  <si>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</si>
  <si>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</si>
  <si>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</si>
  <si>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</si>
  <si>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</si>
  <si>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</si>
  <si>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</si>
  <si>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</si>
  <si>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</si>
  <si>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</si>
  <si>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</si>
  <si>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</si>
  <si>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</si>
  <si>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</si>
  <si>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</si>
  <si>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</si>
  <si>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</si>
  <si>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</si>
  <si>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</si>
  <si>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</si>
  <si>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</si>
  <si>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</si>
  <si>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</si>
  <si>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</si>
  <si>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</si>
  <si>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</si>
  <si>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</si>
  <si>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</si>
  <si>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</si>
  <si>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</si>
  <si>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</si>
  <si>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</si>
  <si>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</si>
  <si>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</si>
  <si>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</si>
  <si>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</si>
  <si>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</si>
  <si>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</si>
  <si>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</si>
  <si>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</si>
  <si>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</si>
  <si>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</si>
  <si>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</si>
  <si>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</si>
  <si>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</si>
  <si>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</si>
  <si>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</si>
  <si>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</si>
  <si>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</si>
  <si>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</si>
  <si>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</si>
  <si>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</si>
  <si>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</si>
  <si>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</si>
  <si>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</si>
  <si>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</si>
  <si>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</si>
  <si>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</si>
  <si>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</si>
  <si>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</si>
  <si>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</si>
  <si>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</si>
  <si>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</si>
  <si>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</si>
  <si>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</si>
  <si>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</si>
  <si>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</si>
  <si>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</si>
  <si>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</si>
  <si>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</si>
  <si>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</si>
  <si>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</si>
  <si>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</si>
  <si>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</si>
  <si>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</si>
  <si>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</si>
  <si>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</si>
  <si>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</si>
  <si>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</si>
  <si>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</si>
  <si>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</si>
  <si>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</si>
  <si>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</si>
  <si>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</si>
  <si>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</si>
  <si>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</si>
  <si>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</si>
  <si>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</si>
  <si>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</si>
  <si>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</si>
  <si>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</si>
  <si>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</si>
  <si>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</si>
  <si>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</si>
  <si>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</si>
  <si>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</si>
  <si>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</si>
  <si>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</si>
  <si>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</si>
  <si>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</si>
  <si>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</si>
  <si>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</si>
  <si>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</si>
  <si>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</si>
  <si>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</si>
  <si>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</si>
  <si>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</si>
  <si>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</si>
  <si>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</si>
  <si>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</si>
  <si>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</si>
  <si>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</si>
  <si>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</si>
  <si>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</si>
  <si>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</si>
  <si>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</si>
  <si>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</si>
  <si>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</si>
  <si>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</si>
  <si>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</si>
  <si>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</si>
  <si>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</si>
  <si>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</si>
  <si>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</si>
  <si>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</si>
  <si>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</si>
  <si>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</si>
  <si>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</si>
  <si>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</si>
  <si>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</si>
  <si>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</si>
  <si>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</si>
  <si>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</si>
  <si>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</si>
  <si>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</si>
  <si>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</si>
  <si>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</si>
  <si>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</si>
  <si>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</si>
  <si>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</si>
  <si>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</si>
  <si>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</si>
  <si>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</si>
  <si>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</si>
  <si>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</si>
  <si>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</si>
  <si>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</si>
  <si>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</si>
  <si>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</si>
  <si>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</si>
  <si>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</si>
  <si>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</si>
  <si>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</si>
  <si>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</si>
  <si>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</si>
  <si>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</si>
  <si>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</si>
  <si>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</si>
  <si>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</si>
  <si>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</si>
  <si>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</si>
  <si>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</si>
  <si>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</si>
  <si>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</si>
  <si>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</si>
  <si>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</si>
  <si>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</si>
  <si>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</si>
  <si>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</si>
  <si>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</si>
  <si>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</si>
  <si>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</si>
  <si>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</si>
  <si>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</si>
  <si>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</si>
  <si>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</si>
  <si>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</si>
  <si>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</si>
  <si>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</si>
  <si>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</si>
  <si>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</si>
  <si>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</si>
  <si>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</si>
  <si>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</si>
  <si>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</si>
  <si>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</si>
  <si>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</si>
  <si>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</si>
  <si>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</si>
  <si>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</si>
  <si>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</si>
  <si>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</si>
  <si>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</si>
  <si>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</si>
  <si>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</si>
  <si>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</si>
  <si>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</si>
  <si>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</si>
  <si>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</si>
  <si>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</si>
  <si>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</si>
  <si>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</si>
  <si>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</si>
  <si>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</si>
  <si>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</si>
  <si>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</si>
  <si>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</si>
  <si>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</si>
  <si>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</si>
  <si>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</si>
  <si>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</si>
  <si>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</si>
  <si>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</si>
  <si>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</si>
  <si>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</si>
  <si>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</si>
  <si>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</si>
  <si>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</si>
  <si>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</si>
  <si>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</si>
  <si>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</si>
  <si>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</si>
  <si>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</si>
  <si>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</si>
  <si>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</si>
  <si>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</si>
  <si>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</si>
  <si>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</si>
  <si>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</si>
  <si>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</si>
  <si>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</si>
  <si>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</si>
  <si>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</si>
  <si>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</si>
  <si>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</si>
  <si>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</si>
  <si>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</si>
  <si>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</si>
  <si>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</si>
  <si>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</si>
  <si>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</si>
  <si>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</si>
  <si>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</si>
  <si>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</si>
  <si>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</si>
  <si>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</si>
  <si>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</si>
  <si>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</si>
  <si>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</si>
  <si>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</si>
  <si>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</si>
  <si>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</si>
  <si>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</si>
  <si>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</si>
  <si>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</si>
  <si>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</si>
  <si>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</si>
  <si>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</si>
  <si>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</si>
  <si>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</si>
  <si>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</si>
  <si>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</si>
  <si>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</si>
  <si>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</si>
  <si>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</si>
  <si>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</si>
  <si>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</si>
  <si>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</si>
  <si>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</si>
  <si>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</si>
  <si>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</si>
  <si>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</si>
  <si>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</si>
  <si>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</si>
  <si>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</si>
  <si>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</si>
  <si>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</si>
  <si>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</si>
  <si>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</si>
  <si>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</si>
  <si>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</si>
  <si>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</si>
  <si>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</si>
  <si>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</si>
  <si>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</si>
  <si>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</si>
  <si>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</si>
  <si>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</si>
  <si>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</si>
  <si>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</si>
  <si>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</si>
  <si>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</si>
  <si>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</si>
  <si>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</si>
  <si>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</si>
  <si>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</si>
  <si>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</si>
  <si>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</si>
  <si>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</si>
  <si>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</si>
  <si>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</si>
  <si>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</si>
  <si>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</si>
  <si>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</si>
  <si>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</si>
  <si>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</si>
  <si>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</si>
  <si>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</si>
  <si>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</si>
  <si>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</si>
  <si>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</si>
  <si>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</si>
  <si>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</si>
  <si>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</si>
  <si>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</si>
  <si>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</si>
  <si>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</si>
  <si>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</si>
  <si>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</si>
  <si>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</si>
  <si>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</si>
  <si>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</si>
  <si>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</si>
  <si>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</si>
  <si>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</si>
  <si>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</si>
  <si>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</si>
  <si>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</si>
  <si>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</si>
  <si>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</si>
  <si>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</si>
  <si>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</si>
  <si>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</si>
  <si>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</si>
  <si>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</si>
  <si>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</si>
  <si>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</si>
  <si>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</si>
  <si>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</si>
  <si>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</si>
  <si>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</si>
  <si>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</si>
  <si>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</si>
  <si>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</si>
  <si>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</si>
  <si>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</si>
  <si>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</si>
  <si>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</si>
  <si>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</si>
  <si>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</si>
  <si>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</si>
  <si>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</si>
  <si>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</si>
  <si>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</si>
  <si>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</si>
  <si>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</si>
  <si>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</si>
  <si>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</si>
  <si>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</si>
  <si>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</si>
  <si>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</si>
  <si>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</si>
  <si>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</si>
  <si>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</si>
  <si>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</si>
  <si>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</si>
  <si>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</si>
  <si>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</si>
  <si>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</si>
  <si>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</si>
  <si>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</si>
  <si>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</si>
  <si>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</si>
  <si>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</si>
  <si>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</si>
  <si>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</si>
  <si>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</si>
  <si>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</si>
  <si>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</si>
  <si>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</si>
  <si>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</si>
  <si>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</si>
  <si>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</si>
  <si>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</si>
  <si>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</si>
  <si>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</si>
  <si>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</si>
  <si>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</si>
  <si>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</si>
  <si>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</si>
  <si>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</si>
  <si>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</si>
  <si>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</si>
  <si>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</si>
  <si>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</si>
  <si>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</si>
  <si>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</si>
  <si>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</si>
  <si>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</si>
  <si>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</si>
  <si>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</si>
  <si>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</si>
  <si>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</si>
  <si>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</si>
  <si>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</si>
  <si>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</si>
  <si>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</si>
  <si>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</si>
  <si>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</si>
  <si>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</si>
  <si>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</si>
  <si>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</si>
  <si>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</si>
  <si>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</si>
  <si>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</si>
  <si>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</si>
  <si>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</si>
  <si>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</si>
  <si>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</si>
  <si>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</si>
  <si>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</si>
  <si>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</si>
  <si>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</si>
  <si>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</si>
  <si>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</si>
  <si>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</si>
  <si>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</si>
  <si>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</si>
  <si>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</si>
  <si>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</si>
  <si>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</si>
  <si>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</si>
  <si>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</si>
  <si>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</si>
  <si>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</si>
  <si>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</si>
  <si>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</si>
  <si>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</si>
  <si>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</si>
  <si>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</si>
  <si>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</si>
  <si>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</si>
  <si>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</si>
  <si>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</si>
  <si>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</si>
  <si>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</si>
  <si>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</si>
  <si>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</si>
  <si>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</si>
  <si>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</si>
  <si>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</si>
  <si>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</si>
  <si>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</si>
  <si>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</si>
  <si>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</si>
  <si>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</si>
  <si>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</si>
  <si>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</si>
  <si>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</si>
  <si>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</si>
  <si>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</si>
  <si>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</si>
  <si>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</si>
  <si>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</si>
  <si>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</si>
  <si>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</si>
  <si>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</si>
  <si>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</si>
  <si>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</si>
  <si>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</si>
  <si>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</si>
  <si>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</si>
  <si>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</si>
  <si>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</si>
  <si>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</si>
  <si>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</si>
  <si>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</si>
  <si>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</si>
  <si>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</si>
  <si>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</si>
  <si>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</si>
  <si>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</si>
  <si>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</si>
  <si>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</si>
  <si>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</si>
  <si>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</si>
  <si>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</si>
  <si>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</si>
  <si>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</si>
  <si>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</si>
  <si>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</si>
  <si>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</si>
  <si>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</si>
  <si>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</si>
  <si>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</si>
  <si>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</si>
  <si>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</si>
  <si>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</si>
  <si>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</si>
  <si>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</si>
  <si>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</si>
  <si>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</si>
  <si>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</si>
  <si>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</si>
  <si>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</si>
  <si>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</si>
  <si>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</si>
  <si>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</si>
  <si>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</si>
  <si>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</si>
  <si>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</si>
  <si>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</si>
  <si>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</si>
  <si>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</si>
  <si>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</si>
  <si>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</si>
  <si>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</si>
  <si>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</si>
  <si>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</si>
  <si>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</si>
  <si>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</si>
  <si>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</si>
  <si>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</si>
  <si>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</si>
  <si>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</si>
  <si>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</si>
  <si>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</si>
  <si>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</si>
  <si>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</si>
  <si>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</si>
  <si>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</si>
  <si>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</si>
  <si>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</si>
  <si>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</si>
  <si>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</si>
  <si>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</si>
  <si>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</si>
  <si>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</si>
  <si>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</si>
  <si>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</si>
  <si>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</si>
  <si>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</si>
  <si>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</si>
  <si>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</si>
  <si>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</si>
  <si>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</si>
  <si>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</si>
  <si>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</si>
  <si>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</si>
  <si>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</si>
  <si>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</si>
  <si>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</si>
  <si>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</si>
  <si>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</si>
  <si>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</si>
  <si>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</si>
  <si>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</si>
  <si>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</si>
  <si>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</si>
  <si>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</si>
  <si>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</si>
  <si>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</si>
  <si>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</si>
  <si>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</si>
  <si>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</si>
  <si>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</si>
  <si>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</si>
  <si>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</si>
  <si>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</si>
  <si>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</si>
  <si>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</si>
  <si>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</si>
  <si>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</si>
  <si>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</si>
  <si>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</si>
  <si>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</si>
  <si>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</si>
  <si>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</si>
  <si>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</si>
  <si>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</si>
  <si>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</si>
  <si>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</si>
  <si>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</si>
  <si>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</si>
  <si>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</si>
  <si>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</si>
  <si>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</si>
  <si>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</si>
  <si>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</si>
  <si>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</si>
  <si>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</si>
  <si>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</si>
  <si>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</si>
  <si>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</si>
  <si>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</si>
  <si>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</si>
  <si>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</si>
  <si>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</si>
  <si>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</si>
  <si>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</si>
  <si>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</si>
  <si>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</si>
  <si>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</si>
  <si>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</si>
  <si>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</si>
  <si>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</si>
  <si>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</si>
  <si>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</si>
  <si>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</si>
  <si>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</si>
  <si>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</si>
  <si>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</si>
  <si>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</si>
  <si>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</si>
  <si>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</si>
  <si>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</si>
  <si>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</si>
  <si>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</si>
  <si>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</si>
  <si>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</si>
  <si>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</si>
  <si>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</si>
  <si>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</si>
  <si>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</si>
  <si>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</si>
  <si>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</si>
  <si>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</si>
  <si>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</si>
  <si>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</si>
  <si>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</si>
  <si>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</si>
  <si>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</si>
  <si>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</si>
  <si>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</si>
  <si>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</si>
  <si>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</si>
  <si>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</si>
  <si>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</si>
  <si>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</si>
  <si>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</si>
  <si>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</si>
  <si>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</si>
  <si>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</si>
  <si>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</si>
  <si>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</si>
  <si>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</si>
  <si>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</si>
  <si>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</si>
  <si>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</si>
  <si>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</si>
  <si>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</si>
  <si>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</si>
  <si>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</si>
  <si>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</si>
  <si>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</si>
  <si>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</si>
  <si>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</si>
  <si>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</si>
  <si>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</si>
  <si>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</si>
  <si>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</si>
  <si>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</si>
  <si>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</si>
  <si>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</si>
  <si>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</si>
  <si>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</si>
  <si>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</si>
  <si>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</si>
  <si>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</si>
  <si>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</si>
  <si>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</si>
  <si>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</si>
  <si>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</si>
  <si>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</si>
  <si>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</si>
  <si>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</si>
  <si>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</si>
  <si>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</si>
  <si>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</si>
  <si>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</si>
  <si>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</si>
  <si>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</si>
  <si>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</si>
  <si>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</si>
  <si>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</si>
  <si>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</si>
  <si>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</si>
  <si>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</si>
  <si>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</si>
  <si>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</si>
  <si>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</si>
  <si>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</si>
  <si>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</si>
  <si>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</si>
  <si>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</si>
  <si>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</si>
  <si>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</si>
  <si>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</si>
  <si>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</si>
  <si>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</si>
  <si>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</si>
  <si>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</si>
  <si>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</si>
  <si>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</si>
  <si>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</si>
  <si>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</si>
  <si>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</si>
  <si>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</si>
  <si>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</si>
  <si>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</si>
  <si>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</si>
  <si>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</si>
  <si>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</si>
  <si>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</si>
  <si>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</si>
  <si>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</si>
  <si>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</si>
  <si>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</si>
  <si>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</si>
  <si>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</si>
  <si>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</si>
  <si>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</si>
  <si>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</si>
  <si>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</si>
  <si>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</si>
  <si>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</si>
  <si>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</si>
  <si>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</si>
  <si>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</si>
  <si>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</si>
  <si>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</si>
  <si>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</si>
  <si>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</si>
  <si>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</si>
  <si>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</si>
  <si>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</si>
  <si>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</si>
  <si>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</si>
  <si>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</si>
  <si>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</si>
  <si>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</si>
  <si>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</si>
  <si>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</si>
  <si>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</si>
  <si>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</si>
  <si>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</si>
  <si>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</si>
  <si>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</si>
  <si>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</si>
  <si>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</si>
  <si>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</si>
  <si>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</si>
  <si>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</si>
  <si>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</si>
  <si>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</si>
  <si>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</si>
  <si>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</si>
  <si>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</si>
  <si>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</si>
  <si>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</si>
  <si>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</si>
  <si>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</si>
  <si>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</si>
  <si>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</si>
  <si>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</si>
  <si>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</si>
  <si>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</si>
  <si>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</si>
  <si>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</si>
  <si>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</si>
  <si>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</si>
  <si>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</si>
  <si>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</si>
  <si>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</si>
  <si>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</si>
  <si>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</si>
  <si>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</si>
  <si>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</si>
  <si>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</si>
  <si>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</si>
  <si>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</si>
  <si>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</si>
  <si>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</si>
  <si>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</si>
  <si>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</si>
  <si>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</si>
  <si>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</si>
  <si>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</si>
  <si>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</si>
  <si>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</si>
  <si>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</si>
  <si>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</si>
  <si>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</si>
  <si>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</si>
  <si>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</si>
  <si>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</si>
  <si>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</si>
  <si>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</si>
  <si>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</si>
  <si>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</si>
  <si>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</si>
  <si>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</si>
  <si>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</si>
  <si>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</si>
  <si>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</si>
  <si>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</si>
  <si>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</si>
  <si>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</si>
  <si>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</si>
  <si>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</si>
  <si>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</si>
  <si>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</si>
  <si>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</si>
  <si>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</si>
  <si>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</si>
  <si>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</si>
  <si>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</si>
  <si>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</si>
  <si>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</si>
  <si>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</si>
  <si>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</si>
  <si>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</si>
  <si>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</si>
  <si>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</si>
  <si>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</si>
  <si>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</si>
  <si>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</si>
  <si>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</si>
  <si>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</si>
  <si>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</si>
  <si>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</si>
  <si>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</si>
  <si>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</si>
  <si>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</si>
  <si>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</si>
  <si>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</si>
  <si>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</si>
  <si>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</si>
  <si>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</si>
  <si>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</si>
  <si>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</si>
  <si>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</si>
  <si>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</si>
  <si>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</si>
  <si>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</si>
  <si>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</si>
  <si>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</si>
  <si>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</si>
  <si>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</si>
  <si>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</si>
  <si>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</si>
  <si>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</si>
  <si>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</si>
  <si>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</si>
  <si>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</si>
  <si>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</si>
  <si>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</si>
  <si>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</si>
  <si>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</si>
  <si>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</si>
  <si>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</si>
  <si>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</si>
  <si>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</si>
  <si>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</si>
  <si>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</si>
  <si>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</si>
  <si>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</si>
  <si>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</si>
  <si>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</si>
  <si>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</si>
  <si>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</si>
  <si>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</si>
  <si>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</si>
  <si>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</si>
  <si>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</si>
  <si>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</si>
  <si>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</si>
  <si>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</si>
  <si>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</si>
  <si>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</si>
  <si>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</si>
  <si>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</si>
  <si>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</si>
  <si>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</si>
  <si>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</si>
  <si>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</si>
  <si>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</si>
  <si>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</si>
  <si>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</si>
  <si>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</si>
  <si>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</si>
  <si>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</si>
  <si>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</si>
  <si>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</si>
  <si>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</si>
  <si>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</si>
  <si>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</si>
  <si>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</si>
  <si>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</si>
  <si>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</si>
  <si>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</si>
  <si>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</si>
  <si>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</si>
  <si>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</si>
  <si>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</si>
  <si>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</si>
  <si>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</si>
  <si>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</si>
  <si>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</si>
  <si>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</si>
  <si>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</si>
  <si>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</si>
  <si>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</si>
  <si>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</si>
  <si>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</si>
  <si>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</si>
  <si>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</si>
  <si>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</si>
  <si>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</si>
  <si>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</si>
  <si>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</si>
  <si>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</si>
  <si>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</si>
  <si>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</si>
  <si>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</si>
  <si>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</si>
  <si>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</si>
  <si>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</si>
  <si>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</si>
  <si>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</si>
  <si>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</si>
  <si>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</si>
  <si>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</si>
  <si>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</si>
  <si>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</si>
  <si>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</si>
  <si>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</si>
  <si>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</si>
  <si>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</si>
  <si>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</si>
  <si>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</si>
  <si>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</si>
  <si>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</si>
  <si>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</si>
  <si>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</si>
  <si>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</si>
  <si>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</si>
  <si>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</si>
  <si>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</si>
  <si>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</si>
  <si>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</si>
  <si>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</si>
  <si>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</si>
  <si>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</si>
  <si>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</si>
  <si>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</si>
  <si>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</si>
  <si>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</si>
  <si>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</si>
  <si>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</si>
  <si>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</si>
  <si>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</si>
  <si>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</si>
  <si>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</si>
  <si>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</si>
  <si>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</si>
  <si>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</si>
  <si>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</si>
  <si>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</si>
  <si>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</si>
  <si>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</si>
  <si>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</si>
  <si>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</si>
  <si>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</si>
  <si>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</si>
  <si>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</si>
  <si>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</si>
  <si>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</si>
  <si>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</si>
  <si>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</si>
  <si>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</si>
  <si>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</si>
  <si>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</si>
  <si>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</si>
  <si>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</si>
  <si>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</si>
  <si>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</si>
  <si>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</si>
  <si>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</si>
  <si>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</si>
  <si>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</si>
  <si>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</si>
  <si>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</si>
  <si>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</si>
  <si>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</si>
  <si>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</si>
  <si>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</si>
  <si>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</si>
  <si>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</si>
  <si>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</si>
  <si>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</si>
  <si>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</si>
  <si>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</si>
  <si>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</si>
  <si>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</si>
  <si>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</si>
  <si>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</si>
  <si>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</si>
  <si>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</si>
  <si>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</si>
  <si>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</si>
  <si>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</si>
  <si>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</si>
  <si>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</si>
  <si>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</si>
  <si>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</si>
  <si>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</si>
  <si>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</si>
  <si>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</si>
  <si>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</si>
  <si>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</si>
  <si>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</si>
  <si>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</si>
  <si>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</si>
  <si>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</si>
  <si>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</si>
  <si>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</si>
  <si>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</si>
  <si>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</si>
  <si>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</si>
  <si>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</si>
  <si>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</si>
  <si>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</si>
  <si>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</si>
  <si>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</si>
  <si>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</si>
  <si>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</si>
  <si>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</si>
  <si>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</si>
  <si>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</si>
  <si>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</si>
  <si>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</si>
  <si>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</si>
  <si>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</si>
  <si>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</si>
  <si>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</si>
  <si>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</si>
  <si>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</si>
  <si>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</si>
  <si>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</si>
  <si>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</si>
  <si>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</si>
  <si>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</si>
  <si>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</si>
  <si>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</si>
  <si>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</si>
  <si>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</si>
  <si>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</si>
  <si>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</si>
  <si>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</si>
  <si>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</si>
  <si>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</si>
  <si>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</si>
  <si>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</si>
  <si>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</si>
  <si>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</si>
  <si>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</si>
  <si>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</si>
  <si>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</si>
  <si>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</si>
  <si>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</si>
  <si>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</si>
  <si>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</si>
  <si>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</si>
  <si>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</si>
  <si>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</si>
  <si>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</si>
  <si>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</si>
  <si>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</si>
  <si>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</si>
  <si>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</si>
  <si>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</si>
  <si>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</si>
  <si>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</si>
  <si>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</si>
  <si>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</si>
  <si>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</si>
  <si>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</si>
  <si>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</si>
  <si>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</si>
  <si>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</si>
  <si>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</si>
  <si>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</si>
  <si>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</si>
  <si>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</si>
  <si>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</si>
  <si>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</si>
  <si>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</si>
  <si>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</si>
  <si>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</si>
  <si>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</si>
  <si>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</si>
  <si>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</si>
  <si>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</si>
  <si>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</si>
  <si>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</si>
  <si>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</si>
  <si>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</si>
  <si>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</si>
  <si>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</si>
  <si>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</si>
  <si>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</si>
  <si>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</si>
  <si>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</si>
  <si>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</si>
  <si>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</si>
  <si>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</si>
  <si>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</si>
  <si>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</si>
  <si>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</si>
  <si>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</si>
  <si>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</si>
  <si>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</si>
  <si>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</si>
  <si>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</si>
  <si>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</si>
  <si>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</si>
  <si>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</si>
  <si>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</si>
  <si>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</si>
  <si>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</si>
  <si>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</si>
  <si>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</si>
  <si>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</si>
  <si>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</si>
  <si>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</si>
  <si>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</si>
  <si>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</si>
  <si>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</si>
  <si>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</si>
  <si>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</si>
  <si>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</si>
  <si>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</si>
  <si>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</si>
  <si>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</si>
  <si>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</si>
  <si>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</si>
  <si>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</si>
  <si>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</si>
  <si>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</si>
  <si>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</si>
  <si>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</si>
  <si>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</si>
  <si>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</si>
  <si>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</si>
  <si>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</si>
  <si>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</si>
  <si>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</si>
  <si>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</si>
  <si>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</si>
  <si>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</si>
  <si>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</si>
  <si>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</si>
  <si>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</si>
  <si>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</si>
  <si>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</si>
  <si>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</si>
  <si>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</si>
  <si>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</si>
  <si>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</si>
  <si>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</si>
  <si>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</si>
  <si>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</si>
  <si>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</si>
  <si>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</si>
  <si>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</si>
  <si>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</si>
  <si>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</si>
  <si>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</si>
  <si>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</si>
  <si>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</si>
  <si>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</si>
  <si>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</si>
  <si>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</si>
  <si>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</si>
  <si>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</si>
  <si>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</si>
  <si>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</si>
  <si>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</si>
  <si>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</si>
  <si>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</si>
  <si>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</si>
  <si>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</si>
  <si>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</si>
  <si>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</si>
  <si>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</si>
  <si>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</si>
  <si>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</si>
  <si>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</si>
  <si>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</si>
  <si>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</si>
  <si>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</si>
  <si>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</si>
  <si>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</si>
  <si>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</si>
  <si>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</si>
  <si>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</si>
  <si>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</si>
  <si>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</si>
  <si>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</si>
  <si>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</si>
  <si>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</si>
  <si>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</si>
  <si>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</si>
  <si>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</si>
  <si>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</si>
  <si>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</si>
  <si>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</si>
  <si>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</si>
  <si>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</si>
  <si>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</si>
  <si>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</si>
  <si>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</si>
  <si>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</si>
  <si>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</si>
  <si>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</si>
  <si>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</si>
  <si>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</si>
  <si>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</si>
  <si>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</si>
  <si>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</si>
  <si>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</si>
  <si>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</si>
  <si>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</si>
  <si>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</si>
  <si>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</si>
  <si>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</si>
  <si>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</si>
  <si>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</si>
  <si>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</si>
  <si>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</si>
  <si>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</si>
  <si>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</si>
  <si>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</si>
  <si>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</si>
  <si>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</si>
  <si>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</si>
  <si>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</si>
  <si>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</si>
  <si>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</si>
  <si>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</si>
  <si>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</si>
  <si>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</si>
  <si>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</si>
  <si>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</si>
  <si>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</si>
  <si>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</si>
  <si>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</si>
  <si>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</si>
  <si>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</si>
  <si>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</si>
  <si>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</si>
  <si>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</si>
  <si>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</si>
  <si>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</si>
  <si>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</si>
  <si>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</si>
  <si>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</si>
  <si>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</si>
  <si>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</si>
  <si>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</si>
  <si>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</si>
  <si>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</si>
  <si>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</si>
  <si>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</si>
  <si>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</si>
  <si>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</si>
  <si>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</si>
  <si>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</si>
  <si>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</si>
  <si>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</si>
  <si>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</si>
  <si>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</si>
  <si>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</si>
  <si>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</si>
  <si>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</si>
  <si>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</si>
  <si>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</si>
  <si>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</si>
  <si>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</si>
  <si>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</si>
  <si>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</si>
  <si>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</si>
  <si>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</si>
  <si>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</si>
  <si>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</si>
  <si>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</si>
  <si>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</si>
  <si>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</si>
  <si>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</si>
  <si>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</si>
  <si>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</si>
  <si>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</si>
  <si>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</si>
  <si>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</si>
  <si>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</si>
  <si>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</si>
  <si>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</si>
  <si>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</si>
  <si>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</si>
  <si>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</si>
  <si>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</si>
  <si>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</si>
  <si>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</si>
  <si>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</si>
  <si>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</si>
  <si>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</si>
  <si>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</si>
  <si>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</si>
  <si>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</si>
  <si>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</si>
  <si>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</si>
  <si>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</si>
  <si>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</si>
  <si>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</si>
  <si>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</si>
  <si>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</si>
  <si>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</si>
  <si>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</si>
  <si>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</si>
  <si>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</si>
  <si>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</si>
  <si>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</si>
  <si>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</si>
  <si>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</si>
  <si>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</si>
  <si>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</si>
  <si>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</si>
  <si>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</si>
  <si>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</si>
  <si>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</si>
  <si>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</si>
  <si>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</si>
  <si>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</si>
  <si>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</si>
  <si>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</si>
  <si>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</si>
  <si>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</si>
  <si>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</si>
  <si>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</si>
  <si>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</si>
  <si>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</si>
  <si>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</si>
  <si>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</si>
  <si>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</si>
  <si>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</si>
  <si>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</si>
  <si>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</si>
  <si>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</si>
  <si>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</si>
  <si>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</si>
  <si>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</si>
  <si>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</si>
  <si>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</si>
  <si>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</si>
  <si>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</si>
  <si>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</si>
  <si>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</si>
  <si>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</si>
  <si>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</si>
  <si>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</si>
  <si>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</si>
  <si>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</si>
  <si>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</si>
  <si>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</si>
  <si>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</si>
  <si>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</si>
  <si>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</si>
  <si>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</si>
  <si>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</si>
  <si>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</si>
  <si>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</si>
  <si>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</si>
  <si>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</si>
  <si>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</si>
  <si>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</si>
  <si>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</si>
  <si>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</si>
  <si>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</si>
  <si>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</si>
  <si>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</si>
  <si>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</si>
  <si>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</si>
  <si>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</si>
  <si>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</si>
  <si>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</si>
  <si>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</si>
  <si>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</si>
  <si>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</si>
  <si>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</si>
  <si>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</si>
  <si>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</si>
  <si>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</si>
  <si>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</si>
  <si>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</si>
  <si>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</si>
  <si>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</si>
  <si>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</si>
  <si>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</si>
  <si>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</si>
  <si>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</si>
  <si>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</si>
  <si>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</si>
  <si>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</si>
  <si>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</si>
  <si>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</si>
  <si>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</si>
  <si>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</si>
  <si>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</si>
  <si>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</si>
  <si>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</si>
  <si>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</si>
  <si>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</si>
  <si>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</si>
  <si>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</si>
  <si>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</si>
  <si>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</si>
  <si>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</si>
  <si>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</si>
  <si>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</si>
  <si>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</si>
  <si>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</si>
  <si>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</si>
  <si>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</si>
  <si>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</si>
  <si>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</si>
  <si>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</si>
  <si>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</si>
  <si>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</si>
  <si>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</si>
  <si>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</si>
  <si>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</si>
  <si>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</si>
  <si>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</si>
  <si>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</si>
  <si>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</si>
  <si>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</si>
  <si>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</si>
  <si>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</si>
  <si>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</si>
  <si>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</si>
  <si>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</si>
  <si>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</si>
  <si>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</si>
  <si>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</si>
  <si>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</si>
  <si>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</si>
  <si>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</si>
  <si>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</si>
  <si>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</si>
  <si>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</si>
  <si>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</si>
  <si>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</si>
  <si>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</si>
  <si>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</si>
  <si>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</si>
  <si>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</si>
  <si>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</si>
  <si>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</si>
  <si>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</si>
  <si>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</si>
  <si>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</si>
  <si>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</si>
  <si>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</si>
  <si>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</si>
  <si>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</si>
  <si>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</si>
  <si>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</si>
  <si>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</si>
  <si>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</si>
  <si>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</si>
  <si>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</si>
  <si>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</si>
  <si>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</si>
  <si>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</si>
  <si>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</si>
  <si>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</si>
  <si>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</si>
  <si>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</si>
  <si>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</si>
  <si>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</si>
  <si>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</si>
  <si>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</si>
  <si>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</si>
  <si>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</si>
  <si>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</si>
  <si>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</si>
  <si>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</si>
  <si>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</si>
  <si>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</si>
  <si>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</si>
  <si>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</si>
  <si>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</si>
  <si>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</si>
  <si>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</si>
  <si>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</si>
  <si>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</si>
  <si>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</si>
  <si>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</si>
  <si>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</si>
  <si>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</si>
  <si>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</si>
  <si>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</si>
  <si>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</si>
  <si>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</si>
  <si>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</si>
  <si>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</si>
  <si>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</si>
  <si>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</si>
  <si>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</si>
  <si>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</si>
  <si>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</si>
  <si>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</si>
  <si>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</si>
  <si>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</si>
  <si>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</si>
  <si>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</si>
  <si>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</si>
  <si>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</si>
  <si>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</si>
  <si>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</si>
  <si>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</si>
  <si>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</si>
  <si>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</si>
  <si>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</si>
  <si>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</si>
  <si>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</si>
  <si>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</si>
  <si>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</si>
  <si>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</si>
  <si>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</si>
  <si>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</si>
  <si>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</si>
  <si>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</si>
  <si>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</si>
  <si>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</si>
  <si>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</si>
  <si>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</si>
  <si>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</si>
  <si>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</si>
  <si>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</si>
  <si>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</si>
  <si>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</si>
  <si>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</si>
  <si>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</si>
  <si>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</si>
  <si>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</si>
  <si>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</si>
  <si>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</si>
  <si>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</si>
  <si>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</si>
  <si>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</si>
  <si>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</si>
  <si>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</si>
  <si>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</si>
  <si>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</si>
  <si>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</si>
  <si>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</si>
  <si>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</si>
  <si>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</si>
  <si>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</si>
  <si>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</si>
  <si>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</si>
  <si>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</si>
  <si>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</si>
  <si>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</si>
  <si>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</si>
  <si>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</si>
  <si>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</si>
  <si>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</si>
  <si>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</si>
  <si>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</si>
  <si>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</si>
  <si>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</si>
  <si>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</si>
  <si>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</si>
  <si>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</si>
  <si>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</si>
  <si>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</si>
  <si>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</si>
  <si>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</si>
  <si>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</si>
  <si>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</si>
  <si>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</si>
  <si>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</si>
  <si>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</si>
  <si>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</si>
  <si>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</si>
  <si>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</si>
  <si>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</si>
  <si>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</si>
  <si>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</si>
  <si>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</si>
  <si>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</si>
  <si>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</si>
  <si>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</si>
  <si>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</si>
  <si>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</si>
  <si>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</si>
  <si>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</si>
  <si>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</si>
  <si>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</si>
  <si>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</si>
  <si>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</si>
  <si>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</si>
  <si>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</si>
  <si>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</si>
  <si>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</si>
  <si>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</si>
  <si>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</si>
  <si>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</si>
  <si>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</si>
  <si>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</si>
  <si>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</si>
  <si>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</si>
  <si>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</si>
  <si>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</si>
  <si>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</si>
  <si>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</si>
  <si>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</si>
  <si>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</si>
  <si>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</si>
  <si>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</si>
  <si>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</si>
  <si>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</si>
  <si>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</si>
  <si>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</si>
  <si>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</si>
  <si>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</si>
  <si>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</si>
  <si>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</si>
  <si>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</si>
  <si>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</si>
  <si>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</si>
  <si>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</si>
  <si>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</si>
  <si>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</si>
  <si>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</si>
  <si>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</si>
  <si>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</si>
  <si>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</si>
  <si>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</si>
  <si>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</si>
  <si>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</si>
  <si>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</si>
  <si>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</si>
  <si>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</si>
  <si>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</si>
  <si>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</si>
  <si>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</si>
  <si>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</si>
  <si>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</si>
  <si>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</si>
  <si>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</si>
  <si>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</si>
  <si>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</si>
  <si>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</si>
  <si>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</si>
  <si>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</si>
  <si>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</si>
  <si>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</si>
  <si>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</si>
  <si>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</si>
  <si>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</si>
  <si>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</si>
  <si>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</si>
  <si>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</si>
  <si>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</si>
  <si>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</si>
  <si>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</si>
  <si>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</si>
  <si>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</si>
  <si>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</si>
  <si>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</si>
  <si>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</si>
  <si>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</si>
  <si>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</si>
  <si>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</si>
  <si>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</si>
  <si>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</si>
  <si>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</si>
  <si>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</si>
  <si>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</si>
  <si>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</si>
  <si>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</si>
  <si>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</si>
  <si>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</si>
  <si>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</si>
  <si>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</si>
  <si>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</si>
  <si>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</si>
  <si>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</si>
  <si>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</si>
  <si>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</si>
  <si>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</si>
  <si>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</si>
  <si>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</si>
  <si>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</si>
  <si>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</si>
  <si>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</si>
  <si>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</si>
  <si>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</si>
  <si>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</si>
  <si>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</si>
  <si>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</si>
  <si>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</si>
  <si>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</si>
  <si>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</si>
  <si>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</si>
  <si>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</si>
  <si>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</si>
  <si>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</si>
  <si>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</si>
  <si>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</si>
  <si>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</si>
  <si>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</si>
  <si>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</si>
  <si>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</si>
  <si>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</si>
  <si>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</si>
  <si>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</si>
  <si>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</si>
  <si>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</si>
  <si>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</si>
  <si>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</si>
  <si>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</si>
  <si>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</si>
  <si>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</si>
  <si>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</si>
  <si>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</si>
  <si>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</si>
  <si>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</si>
  <si>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</si>
  <si>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</si>
  <si>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</si>
  <si>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</si>
  <si>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</si>
  <si>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</si>
  <si>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</si>
  <si>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</si>
  <si>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</si>
  <si>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</si>
  <si>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</si>
  <si>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</si>
  <si>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</si>
  <si>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</si>
  <si>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</si>
  <si>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</si>
  <si>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</si>
  <si>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</si>
  <si>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</si>
  <si>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</si>
  <si>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</si>
  <si>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</si>
  <si>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</si>
  <si>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</si>
  <si>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</si>
  <si>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</si>
  <si>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</si>
  <si>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</si>
  <si>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</si>
  <si>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</si>
  <si>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</si>
  <si>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</si>
  <si>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</si>
  <si>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</si>
  <si>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</si>
  <si>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</si>
  <si>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</si>
  <si>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</si>
  <si>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</si>
  <si>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</si>
  <si>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</si>
  <si>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</si>
  <si>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</si>
  <si>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</si>
  <si>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</si>
  <si>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</si>
  <si>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</si>
  <si>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</si>
  <si>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</si>
  <si>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</si>
  <si>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</si>
  <si>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</si>
  <si>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</si>
  <si>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</si>
  <si>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</si>
  <si>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</si>
  <si>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</si>
  <si>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</si>
  <si>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</si>
  <si>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</si>
  <si>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</si>
  <si>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</si>
  <si>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</si>
  <si>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</si>
  <si>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</si>
  <si>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</si>
  <si>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</si>
  <si>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</si>
  <si>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</si>
  <si>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</si>
  <si>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</si>
  <si>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</si>
  <si>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</si>
  <si>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</si>
  <si>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</si>
  <si>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</si>
  <si>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</si>
  <si>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</si>
  <si>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</si>
  <si>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</si>
  <si>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</si>
  <si>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</si>
  <si>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</si>
  <si>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</si>
  <si>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</si>
  <si>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</si>
  <si>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</si>
  <si>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</si>
  <si>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</si>
  <si>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</si>
  <si>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</si>
  <si>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</si>
  <si>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</si>
  <si>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</si>
  <si>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</si>
  <si>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</si>
  <si>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</si>
  <si>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</si>
  <si>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</si>
  <si>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</si>
  <si>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</si>
  <si>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</si>
  <si>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</si>
  <si>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</si>
  <si>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</si>
  <si>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</si>
  <si>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</si>
  <si>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</si>
  <si>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</si>
  <si>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</si>
  <si>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</si>
  <si>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</si>
  <si>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</si>
  <si>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</si>
  <si>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</si>
  <si>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</si>
  <si>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</si>
  <si>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</si>
  <si>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</si>
  <si>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</si>
  <si>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</si>
  <si>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</si>
  <si>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</si>
  <si>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</si>
  <si>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</si>
  <si>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</si>
  <si>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</si>
  <si>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</si>
  <si>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</si>
  <si>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</si>
  <si>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</si>
  <si>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</si>
  <si>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</si>
  <si>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</si>
  <si>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</si>
  <si>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</si>
  <si>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</si>
  <si>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</si>
  <si>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</si>
  <si>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</si>
  <si>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</si>
  <si>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</si>
  <si>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</si>
  <si>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</si>
  <si>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</si>
  <si>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</si>
  <si>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</si>
  <si>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</si>
  <si>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</si>
  <si>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</si>
  <si>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</si>
  <si>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</si>
  <si>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</si>
  <si>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</si>
  <si>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</si>
  <si>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</si>
  <si>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</si>
  <si>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</si>
  <si>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</si>
  <si>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</si>
  <si>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</si>
  <si>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</si>
  <si>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</si>
  <si>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</si>
  <si>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</si>
  <si>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</si>
  <si>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</si>
  <si>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</si>
  <si>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</si>
  <si>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</si>
  <si>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</si>
  <si>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</si>
  <si>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</si>
  <si>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</si>
  <si>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</si>
  <si>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</si>
  <si>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</si>
  <si>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</si>
  <si>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</si>
  <si>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</si>
  <si>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</si>
  <si>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</si>
  <si>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</si>
  <si>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</si>
  <si>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</si>
  <si>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</si>
  <si>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</si>
  <si>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</si>
  <si>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</si>
  <si>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</si>
  <si>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</si>
  <si>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</si>
  <si>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</si>
  <si>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</si>
  <si>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</si>
  <si>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</si>
  <si>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</si>
  <si>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</si>
  <si>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</si>
  <si>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</si>
  <si>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</si>
  <si>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</si>
  <si>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</si>
  <si>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</si>
  <si>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</si>
  <si>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</si>
  <si>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</si>
  <si>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</si>
  <si>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</si>
  <si>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</si>
  <si>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</si>
  <si>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</si>
  <si>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</si>
  <si>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</si>
  <si>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</si>
  <si>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</si>
  <si>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</si>
  <si>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</si>
  <si>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</si>
  <si>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</si>
  <si>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</si>
  <si>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</si>
  <si>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</si>
  <si>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</si>
  <si>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</si>
  <si>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</si>
  <si>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</si>
  <si>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</si>
  <si>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</si>
  <si>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</si>
  <si>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</si>
  <si>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</si>
  <si>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</si>
  <si>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</si>
  <si>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</si>
  <si>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</si>
  <si>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</si>
  <si>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</si>
  <si>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</si>
  <si>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</si>
  <si>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</si>
  <si>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</si>
  <si>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</si>
  <si>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</si>
  <si>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</si>
  <si>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</si>
  <si>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</si>
  <si>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</si>
  <si>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</si>
  <si>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</si>
  <si>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</si>
  <si>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</si>
  <si>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</si>
  <si>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</si>
  <si>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</si>
  <si>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</si>
  <si>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</si>
  <si>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</si>
  <si>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</si>
  <si>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</si>
  <si>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</si>
  <si>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</si>
  <si>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</si>
  <si>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</si>
  <si>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</si>
  <si>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</si>
  <si>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</si>
  <si>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</si>
  <si>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</si>
  <si>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</si>
  <si>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</si>
  <si>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</si>
  <si>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</si>
  <si>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</si>
  <si>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</si>
  <si>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</si>
  <si>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</si>
  <si>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</si>
  <si>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</si>
  <si>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</si>
  <si>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</si>
  <si>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</si>
  <si>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</si>
  <si>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</si>
  <si>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</si>
  <si>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</si>
  <si>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</si>
  <si>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</si>
  <si>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</si>
  <si>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</si>
  <si>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</si>
  <si>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</si>
  <si>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</si>
  <si>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</si>
  <si>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</si>
  <si>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</si>
  <si>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</si>
  <si>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</si>
  <si>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</si>
  <si>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</si>
  <si>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</si>
  <si>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</si>
  <si>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</si>
  <si>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</si>
  <si>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</si>
  <si>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</si>
  <si>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</si>
  <si>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</si>
  <si>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</si>
  <si>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</si>
  <si>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</si>
  <si>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</si>
  <si>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</si>
  <si>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</si>
  <si>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</si>
  <si>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</si>
  <si>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</si>
  <si>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</si>
  <si>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</si>
  <si>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</si>
  <si>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</si>
  <si>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</si>
  <si>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</si>
  <si>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</si>
  <si>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</si>
  <si>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</si>
  <si>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</si>
  <si>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</si>
  <si>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</si>
  <si>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</si>
  <si>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</si>
  <si>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</si>
  <si>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</si>
  <si>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</si>
  <si>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</si>
  <si>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</si>
  <si>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</si>
  <si>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</si>
  <si>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</si>
  <si>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</si>
  <si>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</si>
  <si>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</si>
  <si>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</si>
  <si>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</si>
  <si>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</si>
  <si>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</si>
  <si>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</si>
  <si>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</si>
  <si>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</si>
  <si>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</si>
  <si>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</si>
  <si>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</si>
  <si>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</si>
  <si>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</si>
  <si>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</si>
  <si>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</si>
  <si>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</si>
  <si>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</si>
  <si>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</si>
  <si>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</si>
  <si>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</si>
  <si>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</si>
  <si>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</si>
  <si>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</si>
  <si>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</si>
  <si>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</si>
  <si>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</si>
  <si>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</si>
  <si>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</si>
  <si>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</si>
  <si>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</si>
  <si>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</si>
  <si>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</si>
  <si>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</si>
  <si>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</si>
  <si>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</si>
  <si>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</si>
  <si>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</si>
  <si>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</si>
  <si>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</si>
  <si>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</si>
  <si>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</si>
  <si>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</si>
  <si>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</si>
  <si>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</si>
  <si>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</si>
  <si>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</si>
  <si>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</si>
  <si>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</si>
  <si>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</si>
  <si>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</si>
  <si>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</si>
  <si>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</si>
  <si>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</si>
  <si>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</si>
  <si>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</si>
  <si>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</si>
  <si>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</si>
  <si>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</si>
  <si>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</si>
  <si>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</si>
  <si>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</si>
  <si>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</si>
  <si>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</si>
  <si>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</si>
  <si>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</si>
  <si>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</si>
  <si>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</si>
  <si>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</si>
  <si>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</si>
  <si>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</si>
  <si>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</si>
  <si>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</si>
  <si>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</si>
  <si>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</si>
  <si>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</si>
  <si>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</si>
  <si>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</si>
  <si>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</si>
  <si>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</si>
  <si>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</si>
  <si>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</si>
  <si>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</si>
  <si>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</si>
  <si>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</si>
  <si>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</si>
  <si>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</si>
  <si>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</si>
  <si>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</si>
  <si>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</si>
  <si>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</si>
  <si>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</si>
  <si>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</si>
  <si>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</si>
  <si>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</si>
  <si>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</si>
  <si>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</si>
  <si>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</si>
  <si>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</si>
  <si>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</si>
  <si>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</si>
  <si>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</si>
  <si>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</si>
  <si>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</si>
  <si>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</si>
  <si>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</si>
  <si>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</si>
  <si>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</si>
  <si>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</si>
  <si>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</si>
  <si>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</si>
  <si>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</si>
  <si>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</si>
  <si>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</si>
  <si>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</si>
  <si>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</si>
  <si>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</si>
  <si>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</si>
  <si>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</si>
  <si>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</si>
  <si>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</si>
  <si>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</si>
  <si>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</si>
  <si>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</si>
  <si>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</si>
  <si>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</si>
  <si>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</si>
  <si>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</si>
  <si>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</si>
  <si>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</si>
  <si>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</si>
  <si>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</si>
  <si>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</si>
  <si>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</si>
  <si>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</si>
  <si>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</si>
  <si>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</si>
  <si>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</si>
  <si>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</si>
  <si>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</si>
  <si>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</si>
  <si>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</si>
  <si>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</si>
  <si>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</si>
  <si>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</si>
  <si>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</si>
  <si>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</si>
  <si>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</si>
  <si>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</si>
  <si>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</si>
  <si>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</si>
  <si>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</si>
  <si>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</si>
  <si>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</si>
  <si>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</si>
  <si>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</si>
  <si>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</si>
  <si>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</si>
  <si>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</si>
  <si>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</si>
  <si>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</si>
  <si>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</si>
  <si>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</si>
  <si>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</si>
  <si>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</si>
  <si>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</si>
  <si>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</si>
  <si>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</si>
  <si>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</si>
  <si>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</si>
  <si>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</si>
  <si>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</si>
  <si>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</si>
  <si>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</si>
  <si>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</si>
  <si>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</si>
  <si>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</si>
  <si>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</si>
  <si>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</si>
  <si>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</si>
  <si>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</si>
  <si>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</si>
  <si>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</si>
  <si>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</si>
  <si>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</si>
  <si>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</si>
  <si>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</si>
  <si>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</si>
  <si>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</si>
  <si>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</si>
  <si>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</si>
  <si>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</si>
  <si>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</si>
  <si>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</si>
  <si>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</si>
  <si>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</si>
  <si>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</si>
  <si>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</si>
  <si>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</si>
  <si>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</si>
  <si>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</si>
  <si>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</si>
  <si>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</si>
  <si>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</si>
  <si>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</si>
  <si>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</si>
  <si>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</si>
  <si>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</si>
  <si>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</si>
  <si>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</si>
  <si>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</si>
  <si>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</si>
  <si>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</si>
  <si>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</si>
  <si>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</si>
  <si>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</si>
  <si>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</si>
  <si>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</si>
  <si>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</si>
  <si>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</si>
  <si>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</si>
  <si>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</si>
  <si>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</si>
  <si>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</si>
  <si>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</si>
  <si>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</si>
  <si>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</si>
  <si>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</si>
  <si>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</si>
  <si>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</si>
  <si>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</si>
  <si>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</si>
  <si>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</si>
  <si>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</si>
  <si>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</si>
  <si>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</si>
  <si>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</si>
  <si>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</si>
  <si>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</si>
  <si>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</si>
  <si>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</si>
  <si>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</si>
  <si>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</si>
  <si>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</si>
  <si>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</si>
  <si>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</si>
  <si>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</si>
  <si>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</si>
  <si>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</si>
  <si>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</si>
  <si>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</si>
  <si>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</si>
  <si>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</si>
  <si>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</si>
  <si>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</si>
  <si>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</si>
  <si>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</si>
  <si>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</si>
  <si>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</si>
  <si>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</si>
  <si>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</si>
  <si>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</si>
  <si>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</si>
  <si>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</si>
  <si>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</si>
  <si>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</si>
  <si>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</si>
  <si>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</si>
  <si>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</si>
  <si>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</si>
  <si>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</si>
  <si>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</si>
  <si>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</si>
  <si>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</si>
  <si>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</si>
  <si>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</si>
  <si>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</si>
  <si>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</si>
  <si>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</si>
  <si>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</si>
  <si>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</si>
  <si>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</si>
  <si>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</si>
  <si>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</si>
  <si>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</si>
  <si>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</si>
  <si>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</si>
  <si>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</si>
  <si>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</si>
  <si>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</si>
  <si>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</si>
  <si>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</si>
  <si>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</si>
  <si>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</si>
  <si>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</si>
  <si>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</si>
  <si>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</si>
  <si>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</si>
  <si>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</si>
  <si>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</si>
  <si>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</si>
  <si>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</si>
  <si>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</si>
  <si>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</si>
  <si>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</si>
  <si>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</si>
  <si>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</si>
  <si>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</si>
  <si>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</si>
  <si>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</si>
  <si>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</si>
  <si>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</si>
  <si>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</si>
  <si>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</si>
  <si>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</si>
  <si>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</si>
  <si>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</si>
  <si>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</si>
  <si>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</si>
  <si>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</si>
  <si>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</si>
  <si>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</si>
  <si>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</si>
  <si>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</si>
  <si>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</si>
  <si>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</si>
  <si>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</si>
  <si>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</si>
  <si>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</si>
  <si>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</si>
  <si>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</si>
  <si>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</si>
  <si>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</si>
  <si>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</si>
  <si>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</si>
  <si>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</si>
  <si>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</si>
  <si>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</si>
  <si>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</si>
  <si>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</si>
  <si>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</si>
  <si>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</si>
  <si>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</si>
  <si>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</si>
  <si>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</si>
  <si>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</si>
  <si>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</si>
  <si>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</si>
  <si>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</si>
  <si>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</si>
  <si>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</si>
  <si>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</si>
  <si>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</si>
  <si>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</si>
  <si>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</si>
  <si>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</si>
  <si>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</si>
  <si>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</si>
  <si>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</si>
  <si>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</si>
  <si>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</si>
  <si>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</si>
  <si>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</si>
  <si>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</si>
  <si>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</si>
  <si>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</si>
  <si>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</si>
  <si>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</si>
  <si>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</si>
  <si>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</si>
  <si>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</si>
  <si>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</si>
  <si>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</si>
  <si>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</si>
  <si>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</si>
  <si>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</si>
  <si>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</si>
  <si>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</si>
  <si>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</si>
  <si>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</si>
  <si>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</si>
  <si>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</si>
  <si>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</si>
  <si>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</si>
  <si>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</si>
  <si>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</si>
  <si>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</si>
  <si>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</si>
  <si>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</si>
  <si>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</si>
  <si>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</si>
  <si>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</si>
  <si>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</si>
  <si>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</si>
  <si>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</si>
  <si>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</si>
  <si>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</si>
  <si>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</si>
  <si>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</si>
  <si>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</si>
  <si>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</si>
  <si>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</si>
  <si>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</si>
  <si>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</si>
  <si>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</si>
  <si>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</si>
  <si>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</si>
  <si>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</si>
  <si>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</si>
  <si>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</si>
  <si>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</si>
  <si>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</si>
  <si>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</si>
  <si>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</si>
  <si>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</si>
  <si>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</si>
  <si>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</si>
  <si>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</si>
  <si>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</si>
  <si>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</si>
  <si>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</si>
  <si>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</si>
  <si>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</si>
  <si>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</si>
  <si>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</si>
  <si>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</si>
  <si>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</si>
  <si>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</si>
  <si>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</si>
  <si>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</si>
  <si>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</si>
  <si>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</si>
  <si>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</si>
  <si>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</si>
  <si>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</si>
  <si>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</si>
  <si>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</si>
  <si>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</si>
  <si>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</si>
  <si>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</si>
  <si>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</si>
  <si>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</si>
  <si>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</si>
  <si>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</si>
  <si>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</si>
  <si>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</si>
  <si>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</si>
  <si>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</si>
  <si>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</si>
  <si>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</si>
  <si>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</si>
  <si>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</si>
  <si>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</si>
  <si>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</si>
  <si>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</si>
  <si>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</si>
  <si>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</si>
  <si>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</si>
  <si>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</si>
  <si>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</si>
  <si>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</si>
  <si>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</si>
  <si>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</si>
  <si>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</si>
  <si>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</si>
  <si>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</si>
  <si>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</si>
  <si>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</si>
  <si>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</si>
  <si>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</si>
  <si>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</si>
  <si>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</si>
  <si>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</si>
  <si>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</si>
  <si>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</si>
  <si>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</si>
  <si>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</si>
  <si>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</si>
  <si>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</si>
  <si>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</si>
  <si>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</si>
  <si>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</si>
  <si>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</si>
  <si>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</si>
  <si>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</si>
  <si>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</si>
  <si>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</si>
  <si>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</si>
  <si>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</si>
  <si>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</si>
  <si>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</si>
  <si>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</si>
  <si>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</si>
  <si>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</si>
  <si>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</si>
  <si>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</si>
  <si>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</si>
  <si>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</si>
  <si>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</si>
  <si>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</si>
  <si>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</si>
  <si>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</si>
  <si>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</si>
  <si>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</si>
  <si>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</si>
  <si>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</si>
  <si>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</si>
  <si>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</si>
  <si>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</si>
  <si>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</si>
  <si>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</si>
  <si>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</si>
  <si>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</si>
  <si>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</si>
  <si>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</si>
  <si>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</si>
  <si>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</si>
  <si>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</si>
  <si>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</si>
  <si>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</si>
  <si>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</si>
  <si>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</si>
  <si>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</si>
  <si>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</si>
  <si>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</si>
  <si>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</si>
  <si>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</si>
  <si>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</si>
  <si>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</si>
  <si>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</si>
  <si>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</si>
  <si>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</si>
  <si>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</si>
  <si>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</si>
  <si>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</si>
  <si>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</si>
  <si>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</si>
  <si>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</si>
  <si>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</si>
  <si>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</si>
  <si>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</si>
  <si>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</si>
  <si>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</si>
  <si>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</si>
  <si>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</si>
  <si>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</si>
  <si>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</si>
  <si>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</si>
  <si>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</si>
  <si>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</si>
  <si>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</si>
  <si>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</si>
  <si>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</si>
  <si>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</si>
  <si>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</si>
  <si>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</si>
  <si>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</si>
  <si>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</si>
  <si>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</si>
  <si>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</si>
  <si>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</si>
  <si>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</si>
  <si>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</si>
  <si>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</si>
  <si>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</si>
  <si>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</si>
  <si>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</si>
  <si>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</si>
  <si>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</si>
  <si>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</si>
  <si>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</si>
  <si>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</si>
  <si>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</si>
  <si>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</si>
  <si>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</si>
  <si>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</si>
  <si>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</si>
  <si>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</si>
  <si>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</si>
  <si>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</si>
  <si>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</si>
  <si>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</si>
  <si>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</si>
  <si>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</si>
  <si>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</si>
  <si>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</si>
  <si>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</si>
  <si>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</si>
  <si>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</si>
  <si>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</si>
  <si>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</si>
  <si>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</si>
  <si>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</si>
  <si>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</si>
  <si>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</si>
  <si>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</si>
  <si>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</si>
  <si>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</si>
  <si>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</si>
  <si>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</si>
  <si>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</si>
  <si>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</si>
  <si>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</si>
  <si>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</si>
  <si>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</si>
  <si>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</si>
  <si>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</si>
  <si>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</si>
  <si>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</si>
  <si>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</si>
  <si>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</si>
  <si>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</si>
  <si>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</si>
  <si>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</si>
  <si>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</si>
  <si>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</si>
  <si>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</si>
  <si>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</si>
  <si>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</si>
  <si>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</si>
  <si>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</si>
  <si>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</si>
  <si>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</si>
  <si>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</si>
  <si>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</si>
  <si>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</si>
  <si>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</si>
  <si>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</si>
  <si>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</si>
  <si>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</si>
  <si>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</si>
  <si>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</si>
  <si>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</si>
  <si>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</si>
  <si>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</si>
  <si>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</si>
  <si>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</si>
  <si>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</si>
  <si>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</si>
  <si>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</si>
  <si>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</si>
  <si>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</si>
  <si>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</si>
  <si>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</si>
  <si>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</si>
  <si>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</si>
  <si>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</si>
  <si>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</si>
  <si>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</si>
  <si>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</si>
  <si>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</si>
  <si>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</si>
  <si>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</si>
  <si>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</si>
  <si>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</si>
  <si>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</si>
  <si>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</si>
  <si>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</si>
  <si>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</si>
  <si>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</si>
  <si>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</si>
  <si>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</si>
  <si>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</si>
  <si>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</si>
  <si>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</si>
  <si>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</si>
  <si>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</si>
  <si>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</si>
  <si>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</si>
  <si>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</si>
  <si>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</si>
  <si>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</si>
  <si>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</si>
  <si>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</si>
  <si>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</si>
  <si>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</si>
  <si>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</si>
  <si>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</si>
  <si>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</si>
  <si>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</si>
  <si>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</si>
  <si>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</si>
  <si>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</si>
  <si>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</si>
  <si>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</si>
  <si>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</si>
  <si>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</si>
  <si>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</si>
  <si>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</si>
  <si>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</si>
  <si>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</si>
  <si>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</si>
  <si>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</si>
  <si>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</si>
  <si>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</si>
  <si>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</si>
  <si>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</si>
  <si>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</si>
  <si>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</si>
  <si>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</si>
  <si>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</si>
  <si>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</si>
  <si>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</si>
  <si>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</si>
  <si>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</si>
  <si>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</si>
  <si>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</si>
  <si>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</si>
  <si>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</si>
  <si>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</si>
  <si>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</si>
  <si>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</si>
  <si>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</si>
  <si>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</si>
  <si>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</si>
  <si>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</si>
  <si>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</si>
  <si>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</si>
  <si>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</si>
  <si>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</si>
  <si>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</si>
  <si>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</si>
  <si>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</si>
  <si>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</si>
  <si>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</si>
  <si>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</si>
  <si>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</si>
  <si>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</si>
  <si>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</si>
  <si>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</si>
  <si>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</si>
  <si>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</si>
  <si>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</si>
  <si>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</si>
  <si>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</si>
  <si>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</si>
  <si>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</si>
  <si>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</si>
  <si>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</si>
  <si>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</si>
  <si>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</si>
  <si>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</si>
  <si>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</si>
  <si>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</si>
  <si>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</si>
  <si>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</si>
  <si>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</si>
  <si>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</si>
  <si>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</si>
  <si>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</si>
  <si>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</si>
  <si>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</si>
  <si>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</si>
  <si>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</si>
  <si>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</si>
  <si>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</si>
  <si>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</si>
  <si>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</si>
  <si>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</si>
  <si>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</si>
  <si>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</si>
  <si>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</si>
  <si>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</si>
  <si>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</si>
  <si>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</si>
  <si>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</si>
  <si>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</si>
  <si>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</si>
  <si>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</si>
  <si>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</si>
  <si>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</si>
  <si>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</si>
  <si>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</si>
  <si>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</si>
  <si>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</si>
  <si>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</si>
  <si>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</si>
  <si>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</si>
  <si>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</si>
  <si>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</si>
  <si>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</si>
  <si>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</si>
  <si>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</si>
  <si>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</si>
  <si>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</si>
  <si>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</si>
  <si>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</si>
  <si>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</si>
  <si>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</si>
  <si>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</si>
  <si>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</si>
  <si>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</si>
  <si>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</si>
  <si>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</si>
  <si>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</si>
  <si>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</si>
  <si>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</si>
  <si>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</si>
  <si>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</si>
  <si>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</si>
  <si>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</si>
  <si>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</si>
  <si>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</si>
  <si>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</si>
  <si>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</si>
  <si>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</si>
  <si>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</si>
  <si>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</si>
  <si>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</si>
  <si>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</si>
  <si>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</si>
  <si>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</si>
  <si>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</si>
  <si>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</si>
  <si>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</si>
  <si>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</si>
  <si>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</si>
  <si>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</si>
  <si>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</si>
  <si>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</si>
  <si>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</si>
  <si>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</si>
  <si>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</si>
  <si>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</si>
  <si>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</si>
  <si>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</si>
  <si>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</si>
  <si>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</si>
  <si>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</si>
  <si>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</si>
  <si>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</si>
  <si>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</si>
  <si>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</si>
  <si>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</si>
  <si>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</si>
  <si>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</si>
  <si>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</si>
  <si>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</si>
  <si>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</si>
  <si>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</si>
  <si>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</si>
  <si>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</si>
  <si>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</si>
  <si>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</si>
  <si>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</si>
  <si>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</si>
  <si>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</si>
  <si>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</si>
  <si>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</si>
  <si>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</si>
  <si>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</si>
  <si>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</si>
  <si>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</si>
  <si>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</si>
  <si>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</si>
  <si>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</si>
  <si>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</si>
  <si>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</si>
  <si>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</si>
  <si>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</si>
  <si>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</si>
  <si>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</si>
  <si>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</si>
  <si>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</si>
  <si>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</si>
  <si>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</si>
  <si>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</si>
  <si>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</si>
  <si>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</si>
  <si>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</si>
  <si>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</si>
  <si>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</si>
  <si>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</si>
  <si>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</si>
  <si>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</si>
  <si>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</si>
  <si>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</si>
  <si>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</si>
  <si>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</si>
  <si>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</si>
  <si>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</si>
  <si>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</si>
  <si>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</si>
  <si>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</si>
  <si>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</si>
  <si>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</si>
  <si>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</si>
  <si>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</si>
  <si>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</si>
  <si>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</si>
  <si>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</si>
  <si>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</si>
  <si>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</si>
  <si>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</si>
  <si>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</si>
  <si>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</si>
  <si>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</si>
  <si>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</si>
  <si>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</si>
  <si>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</si>
  <si>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</si>
  <si>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</si>
  <si>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</si>
  <si>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</si>
  <si>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</si>
  <si>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</si>
  <si>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</si>
  <si>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</si>
  <si>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</si>
  <si>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</si>
  <si>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</si>
  <si>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</si>
  <si>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</si>
  <si>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</si>
  <si>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</si>
  <si>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</si>
  <si>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</si>
  <si>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</si>
  <si>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</si>
  <si>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</si>
  <si>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</si>
  <si>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</si>
  <si>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</si>
  <si>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</si>
  <si>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</si>
  <si>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</si>
  <si>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</si>
  <si>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</si>
  <si>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</si>
  <si>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</si>
  <si>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</si>
  <si>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</si>
  <si>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</si>
  <si>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</si>
  <si>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</si>
  <si>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</si>
  <si>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</si>
  <si>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</si>
  <si>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</si>
  <si>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</si>
  <si>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</si>
  <si>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</si>
  <si>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</si>
  <si>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</si>
  <si>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</si>
  <si>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</si>
  <si>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</si>
  <si>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</si>
  <si>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</si>
  <si>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</si>
  <si>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</si>
  <si>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</si>
  <si>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</si>
  <si>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</si>
  <si>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</si>
  <si>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</si>
  <si>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</si>
  <si>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</si>
  <si>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</si>
  <si>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</si>
  <si>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</si>
  <si>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</si>
  <si>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</si>
  <si>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</si>
  <si>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</si>
  <si>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</si>
  <si>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</si>
  <si>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</si>
  <si>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</si>
  <si>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</si>
  <si>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</si>
  <si>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</si>
  <si>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</si>
  <si>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</si>
  <si>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</si>
  <si>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</si>
  <si>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</si>
  <si>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</si>
  <si>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</si>
  <si>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</si>
  <si>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</si>
  <si>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</si>
  <si>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</si>
  <si>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</si>
  <si>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</si>
  <si>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</si>
  <si>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</si>
  <si>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</si>
  <si>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</si>
  <si>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</si>
  <si>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</si>
  <si>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</si>
  <si>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</si>
  <si>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</si>
  <si>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</si>
  <si>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</si>
  <si>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</si>
  <si>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</si>
  <si>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</si>
  <si>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</si>
  <si>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</si>
  <si>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</si>
  <si>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</si>
  <si>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</si>
  <si>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</si>
  <si>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</si>
  <si>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</si>
  <si>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</si>
  <si>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</si>
  <si>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</si>
  <si>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</si>
  <si>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</si>
  <si>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</si>
  <si>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</si>
  <si>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</si>
  <si>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</si>
  <si>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</si>
  <si>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</si>
  <si>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</si>
  <si>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</si>
  <si>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</si>
  <si>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</si>
  <si>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</si>
  <si>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</si>
  <si>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</si>
  <si>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</si>
  <si>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</si>
  <si>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</si>
  <si>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</si>
  <si>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</si>
  <si>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</si>
  <si>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</si>
  <si>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</si>
  <si>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</si>
  <si>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</si>
  <si>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</si>
  <si>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</si>
  <si>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</si>
  <si>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</si>
  <si>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</si>
  <si>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</si>
  <si>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</si>
  <si>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</si>
  <si>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</si>
  <si>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</si>
  <si>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</si>
  <si>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</si>
  <si>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</si>
  <si>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</si>
  <si>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</si>
  <si>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</si>
  <si>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</si>
  <si>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</si>
  <si>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</si>
  <si>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</si>
  <si>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</si>
  <si>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</si>
  <si>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</si>
  <si>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</si>
  <si>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</si>
  <si>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</si>
  <si>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</si>
  <si>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</si>
  <si>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</si>
  <si>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</si>
  <si>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</si>
  <si>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</si>
  <si>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</si>
  <si>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</si>
  <si>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</si>
  <si>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</si>
  <si>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</si>
  <si>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</si>
  <si>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</si>
  <si>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</si>
  <si>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</si>
  <si>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</si>
  <si>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</si>
  <si>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</si>
  <si>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</si>
  <si>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</si>
  <si>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</si>
  <si>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</si>
  <si>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</si>
  <si>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</si>
  <si>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</si>
  <si>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</si>
  <si>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</si>
  <si>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</si>
  <si>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</si>
  <si>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</si>
  <si>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</si>
  <si>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</si>
  <si>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</si>
  <si>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</si>
  <si>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</si>
  <si>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</si>
  <si>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</si>
  <si>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</si>
  <si>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</si>
  <si>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</si>
  <si>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</si>
  <si>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</si>
  <si>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</si>
  <si>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</si>
  <si>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</si>
  <si>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</si>
  <si>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</si>
  <si>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</si>
  <si>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</si>
  <si>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</si>
  <si>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</si>
  <si>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</si>
  <si>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</si>
  <si>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</si>
  <si>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</si>
  <si>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</si>
  <si>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</si>
  <si>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</si>
  <si>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</si>
  <si>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</si>
  <si>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</si>
  <si>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</si>
  <si>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</si>
  <si>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</si>
  <si>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</si>
  <si>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</si>
  <si>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</si>
  <si>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</si>
  <si>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</si>
  <si>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</si>
  <si>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</si>
  <si>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</si>
  <si>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</si>
  <si>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</si>
  <si>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</si>
  <si>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</si>
  <si>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</si>
  <si>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</si>
  <si>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</si>
  <si>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</si>
  <si>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</si>
  <si>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</si>
  <si>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</si>
  <si>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</si>
  <si>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</si>
  <si>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</si>
  <si>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</si>
  <si>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</si>
  <si>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</si>
  <si>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</si>
  <si>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</si>
  <si>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</si>
  <si>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</si>
  <si>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</si>
  <si>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</si>
  <si>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</si>
  <si>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</si>
  <si>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</si>
  <si>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</si>
  <si>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</si>
  <si>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</si>
  <si>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</si>
  <si>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</si>
  <si>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</si>
  <si>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</si>
  <si>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</si>
  <si>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</si>
  <si>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</si>
  <si>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</si>
  <si>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</si>
  <si>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</si>
  <si>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</si>
  <si>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</si>
  <si>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</si>
  <si>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</si>
  <si>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</si>
  <si>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</si>
  <si>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</si>
  <si>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</si>
  <si>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</si>
  <si>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</si>
  <si>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</si>
  <si>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</si>
  <si>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</si>
  <si>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</si>
  <si>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</si>
  <si>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</si>
  <si>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</si>
  <si>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</si>
  <si>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</si>
  <si>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</si>
  <si>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</si>
  <si>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</si>
  <si>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</si>
  <si>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</si>
  <si>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</si>
  <si>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</si>
  <si>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</si>
  <si>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</si>
  <si>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</si>
  <si>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</si>
  <si>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</si>
  <si>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</si>
  <si>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</si>
  <si>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</si>
  <si>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</si>
  <si>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</si>
  <si>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</si>
  <si>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</si>
  <si>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</si>
  <si>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</si>
  <si>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</si>
  <si>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</si>
  <si>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</si>
  <si>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</si>
  <si>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</si>
  <si>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</si>
  <si>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</si>
  <si>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</si>
  <si>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</si>
  <si>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</si>
  <si>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</si>
  <si>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</si>
  <si>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</si>
  <si>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</si>
  <si>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</si>
  <si>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</si>
  <si>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</si>
  <si>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</si>
  <si>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</si>
  <si>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</si>
  <si>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</si>
  <si>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</si>
  <si>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</si>
  <si>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</si>
  <si>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</si>
  <si>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</si>
  <si>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</si>
  <si>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</si>
  <si>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</si>
  <si>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</si>
  <si>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</si>
  <si>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</si>
  <si>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</si>
  <si>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</si>
  <si>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</si>
  <si>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</si>
  <si>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</si>
  <si>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</si>
  <si>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</si>
  <si>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</si>
  <si>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</si>
  <si>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</si>
  <si>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</si>
  <si>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</si>
  <si>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</si>
  <si>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</si>
  <si>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</si>
  <si>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</si>
  <si>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</si>
  <si>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</si>
  <si>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</si>
  <si>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</si>
  <si>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</si>
  <si>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</si>
  <si>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</si>
  <si>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</si>
  <si>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</si>
  <si>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</si>
  <si>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</si>
  <si>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</si>
  <si>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</si>
  <si>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</si>
  <si>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</si>
  <si>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</si>
  <si>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</si>
  <si>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</si>
  <si>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</si>
  <si>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</si>
  <si>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</si>
  <si>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</si>
  <si>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</si>
  <si>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</si>
  <si>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</si>
  <si>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</si>
  <si>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</si>
  <si>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</si>
  <si>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</si>
  <si>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</si>
  <si>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</si>
  <si>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</si>
  <si>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</si>
  <si>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</si>
  <si>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</si>
  <si>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</si>
  <si>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</si>
  <si>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</si>
  <si>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</si>
  <si>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</si>
  <si>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</si>
  <si>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</si>
  <si>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</si>
  <si>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</si>
  <si>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</si>
  <si>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</si>
  <si>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</si>
  <si>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</si>
  <si>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</si>
  <si>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</si>
  <si>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</si>
  <si>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</si>
  <si>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</si>
  <si>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</si>
  <si>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</si>
  <si>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</si>
  <si>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</si>
  <si>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</si>
  <si>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</si>
  <si>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</si>
  <si>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</si>
  <si>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</si>
  <si>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</si>
  <si>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</si>
  <si>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</si>
  <si>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</si>
  <si>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</si>
  <si>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</si>
  <si>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</si>
  <si>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</si>
  <si>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</si>
  <si>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</si>
  <si>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</si>
  <si>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</si>
  <si>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</si>
  <si>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</si>
  <si>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</si>
  <si>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</si>
  <si>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</si>
  <si>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</si>
  <si>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</si>
  <si>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</si>
  <si>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</si>
  <si>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</si>
  <si>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</si>
  <si>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</si>
  <si>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</si>
  <si>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</si>
  <si>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</si>
  <si>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</si>
  <si>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</si>
  <si>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</si>
  <si>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</si>
  <si>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</si>
  <si>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</si>
  <si>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</si>
  <si>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</si>
  <si>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</si>
  <si>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</si>
  <si>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</si>
  <si>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</si>
  <si>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</si>
  <si>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</si>
  <si>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</si>
  <si>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</si>
  <si>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</si>
  <si>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</si>
  <si>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</si>
  <si>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</si>
  <si>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</si>
  <si>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</si>
  <si>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</si>
  <si>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</si>
  <si>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</si>
  <si>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</si>
  <si>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</si>
  <si>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</si>
  <si>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</si>
  <si>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</si>
  <si>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</si>
  <si>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</si>
  <si>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</si>
  <si>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</si>
  <si>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</si>
  <si>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</si>
  <si>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</si>
  <si>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</si>
  <si>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</si>
  <si>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</si>
  <si>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</si>
  <si>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</si>
  <si>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</si>
  <si>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</si>
  <si>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</si>
  <si>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</si>
  <si>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</si>
  <si>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</si>
  <si>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</si>
  <si>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</si>
  <si>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</si>
  <si>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</si>
  <si>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</si>
  <si>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</si>
  <si>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</si>
  <si>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</si>
  <si>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</si>
  <si>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</si>
  <si>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</si>
  <si>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</si>
  <si>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</si>
  <si>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</si>
  <si>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</si>
  <si>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</si>
  <si>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</si>
  <si>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</si>
  <si>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</si>
  <si>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</si>
  <si>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</si>
  <si>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</si>
  <si>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</si>
  <si>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</si>
  <si>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</si>
  <si>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</si>
  <si>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</si>
  <si>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</si>
  <si>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</si>
  <si>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</si>
  <si>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</si>
  <si>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</si>
  <si>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</si>
  <si>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</si>
  <si>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</si>
  <si>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</si>
  <si>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</si>
  <si>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</si>
  <si>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</si>
  <si>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</si>
  <si>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</si>
  <si>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</si>
  <si>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</si>
  <si>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</si>
  <si>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</si>
  <si>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</si>
  <si>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</si>
  <si>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</si>
  <si>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</si>
  <si>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</si>
  <si>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</si>
  <si>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</si>
  <si>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</si>
  <si>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</si>
  <si>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</si>
  <si>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</si>
  <si>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</si>
  <si>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</si>
  <si>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</si>
  <si>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</si>
  <si>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</si>
  <si>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</si>
  <si>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</si>
  <si>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</si>
  <si>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</si>
  <si>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</si>
  <si>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</si>
  <si>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</si>
  <si>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</si>
  <si>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</si>
  <si>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</si>
  <si>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</si>
  <si>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</si>
  <si>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</si>
  <si>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</si>
  <si>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</si>
  <si>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</si>
  <si>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</si>
  <si>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</si>
  <si>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</si>
  <si>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</si>
  <si>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</si>
  <si>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</si>
  <si>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</si>
  <si>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</si>
  <si>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</si>
  <si>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</si>
  <si>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</si>
  <si>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</si>
  <si>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</si>
  <si>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</si>
  <si>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</si>
  <si>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</si>
  <si>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</si>
  <si>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</si>
  <si>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</si>
  <si>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</si>
  <si>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</si>
  <si>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</si>
  <si>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</si>
  <si>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</si>
  <si>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</si>
  <si>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</si>
  <si>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</si>
  <si>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</si>
  <si>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</si>
  <si>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</si>
  <si>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</si>
  <si>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</si>
  <si>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</si>
  <si>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</si>
  <si>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</si>
  <si>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</si>
  <si>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</si>
  <si>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</si>
  <si>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</si>
  <si>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</si>
  <si>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</si>
  <si>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</si>
  <si>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</si>
  <si>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</si>
  <si>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</si>
  <si>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</si>
  <si>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</si>
  <si>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</si>
  <si>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</si>
  <si>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</si>
  <si>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</si>
  <si>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</si>
  <si>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</si>
  <si>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</si>
  <si>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</si>
  <si>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</si>
  <si>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</si>
  <si>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</si>
  <si>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</si>
  <si>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</si>
  <si>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</si>
  <si>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</si>
  <si>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</si>
  <si>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</si>
  <si>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</si>
  <si>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</si>
  <si>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</si>
  <si>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</si>
  <si>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</si>
  <si>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</si>
  <si>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</si>
  <si>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</si>
  <si>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</si>
  <si>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</si>
  <si>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</si>
  <si>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</si>
  <si>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</si>
  <si>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</si>
  <si>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</si>
  <si>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</si>
  <si>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</si>
  <si>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</si>
  <si>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</si>
  <si>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</si>
  <si>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</si>
  <si>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</si>
  <si>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</si>
  <si>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</si>
  <si>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</si>
  <si>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</si>
  <si>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</si>
  <si>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</si>
  <si>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</si>
  <si>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</si>
  <si>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</si>
  <si>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</si>
  <si>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</si>
  <si>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</si>
  <si>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</si>
  <si>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</si>
  <si>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</si>
  <si>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</si>
  <si>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</si>
  <si>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</si>
  <si>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</si>
  <si>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</si>
  <si>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</si>
  <si>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</si>
  <si>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</si>
  <si>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</si>
  <si>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</si>
  <si>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</si>
  <si>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</si>
  <si>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</si>
  <si>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</si>
  <si>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</si>
  <si>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</si>
  <si>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</si>
  <si>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</si>
  <si>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</si>
  <si>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</si>
  <si>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</si>
  <si>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</si>
  <si>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</si>
  <si>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</si>
  <si>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</si>
  <si>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</si>
  <si>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</si>
  <si>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</si>
  <si>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</si>
  <si>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</si>
  <si>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</si>
  <si>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</si>
  <si>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</si>
  <si>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</si>
  <si>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</si>
  <si>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</si>
  <si>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</si>
  <si>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</si>
  <si>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</si>
  <si>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</si>
  <si>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</si>
  <si>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</si>
  <si>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</si>
  <si>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</si>
  <si>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</si>
  <si>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</si>
  <si>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</si>
  <si>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</si>
  <si>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</si>
  <si>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</si>
  <si>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</si>
  <si>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</si>
  <si>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</si>
  <si>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</si>
  <si>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</si>
  <si>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</si>
  <si>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</si>
  <si>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</si>
  <si>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</si>
  <si>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</si>
  <si>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</si>
  <si>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</si>
  <si>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</si>
  <si>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</si>
  <si>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</si>
  <si>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</si>
  <si>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</si>
  <si>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</si>
  <si>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</si>
  <si>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</si>
  <si>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</si>
  <si>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</si>
  <si>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</si>
  <si>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</si>
  <si>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</si>
  <si>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</si>
  <si>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</si>
  <si>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</si>
  <si>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</si>
  <si>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</si>
  <si>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</si>
  <si>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</si>
  <si>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</si>
  <si>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</si>
  <si>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</si>
  <si>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</si>
  <si>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</si>
  <si>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</si>
  <si>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</si>
  <si>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</si>
  <si>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</si>
  <si>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</si>
  <si>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</si>
  <si>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</si>
  <si>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</si>
  <si>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</si>
  <si>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</si>
  <si>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</si>
  <si>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</si>
  <si>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</si>
  <si>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</si>
  <si>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</si>
  <si>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</si>
  <si>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</si>
  <si>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</si>
  <si>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</si>
  <si>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</si>
  <si>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</si>
  <si>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</si>
  <si>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</si>
  <si>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</si>
  <si>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</si>
  <si>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</si>
  <si>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</si>
  <si>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</si>
  <si>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</si>
  <si>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</si>
  <si>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</si>
  <si>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</si>
  <si>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</si>
  <si>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</si>
  <si>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</si>
  <si>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</si>
  <si>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</si>
  <si>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</si>
  <si>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</si>
  <si>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</si>
  <si>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</si>
  <si>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</si>
  <si>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</si>
  <si>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</si>
  <si>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</si>
  <si>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</si>
  <si>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</si>
  <si>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</si>
  <si>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</si>
  <si>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</si>
  <si>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</si>
  <si>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</si>
  <si>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</si>
  <si>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</si>
  <si>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</si>
  <si>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</si>
  <si>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</si>
  <si>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</si>
  <si>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</si>
  <si>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</si>
  <si>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</si>
  <si>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</si>
  <si>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</si>
  <si>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</si>
  <si>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</si>
  <si>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</si>
  <si>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</si>
  <si>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</si>
  <si>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</si>
  <si>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</si>
  <si>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</si>
  <si>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</si>
  <si>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</si>
  <si>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</si>
  <si>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</si>
  <si>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</si>
  <si>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</si>
  <si>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</si>
  <si>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</si>
  <si>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</si>
  <si>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</si>
  <si>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</si>
  <si>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</si>
  <si>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</si>
  <si>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</si>
  <si>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</si>
  <si>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</si>
  <si>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</si>
  <si>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</si>
  <si>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</si>
  <si>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</si>
  <si>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</si>
  <si>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</si>
  <si>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</si>
  <si>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</si>
  <si>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</si>
  <si>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</si>
  <si>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</si>
  <si>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</si>
  <si>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</si>
  <si>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</si>
  <si>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</si>
  <si>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</si>
  <si>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</si>
  <si>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</si>
  <si>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</si>
  <si>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</si>
  <si>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</si>
  <si>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</si>
  <si>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</si>
  <si>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</si>
  <si>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</si>
  <si>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</si>
  <si>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</si>
  <si>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</si>
  <si>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</si>
  <si>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</si>
  <si>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</si>
  <si>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</si>
  <si>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</si>
  <si>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</si>
  <si>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</si>
  <si>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</si>
  <si>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</si>
  <si>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</si>
  <si>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</si>
  <si>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</si>
  <si>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</si>
  <si>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</si>
  <si>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</si>
  <si>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</si>
  <si>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</si>
  <si>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</si>
  <si>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</si>
  <si>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</si>
  <si>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</si>
  <si>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</si>
  <si>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</si>
  <si>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</si>
  <si>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</si>
  <si>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</si>
  <si>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</si>
  <si>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</si>
  <si>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</si>
  <si>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</si>
  <si>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</si>
  <si>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</si>
  <si>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</si>
  <si>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</si>
  <si>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</si>
  <si>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</si>
  <si>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</si>
  <si>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</si>
  <si>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</si>
  <si>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</si>
  <si>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</si>
  <si>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</si>
  <si>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</si>
  <si>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</si>
  <si>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</si>
  <si>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</si>
  <si>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</si>
  <si>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</si>
  <si>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</si>
  <si>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</si>
  <si>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</si>
  <si>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</si>
  <si>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</si>
  <si>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</si>
  <si>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</si>
  <si>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</si>
  <si>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</si>
  <si>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</si>
  <si>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</si>
  <si>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</si>
  <si>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</si>
  <si>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</si>
  <si>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</si>
  <si>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</si>
  <si>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</si>
  <si>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</si>
  <si>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</si>
  <si>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</si>
  <si>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</si>
  <si>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</si>
  <si>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</si>
  <si>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</si>
  <si>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</si>
  <si>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</si>
  <si>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</si>
  <si>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</si>
  <si>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</si>
  <si>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</si>
  <si>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</si>
  <si>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</si>
  <si>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</si>
  <si>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</si>
  <si>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</si>
  <si>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</si>
  <si>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</si>
  <si>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</si>
  <si>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</si>
  <si>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</si>
  <si>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</si>
  <si>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</si>
  <si>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</si>
  <si>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</si>
  <si>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</si>
  <si>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</si>
  <si>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</si>
  <si>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</si>
  <si>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</si>
  <si>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</si>
  <si>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</si>
  <si>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</si>
  <si>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</si>
  <si>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</si>
  <si>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</si>
  <si>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</si>
  <si>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</si>
  <si>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</si>
  <si>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</si>
  <si>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</si>
  <si>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</si>
  <si>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</si>
  <si>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</si>
  <si>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</si>
  <si>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</si>
  <si>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</si>
  <si>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</si>
  <si>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</si>
  <si>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</si>
  <si>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</si>
  <si>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</si>
  <si>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</si>
  <si>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</si>
  <si>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</si>
  <si>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</si>
  <si>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</si>
  <si>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</si>
  <si>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</si>
  <si>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</si>
  <si>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</si>
  <si>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</si>
  <si>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</si>
  <si>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</si>
  <si>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</si>
  <si>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</si>
  <si>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</si>
  <si>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</si>
  <si>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</si>
  <si>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</si>
  <si>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</si>
  <si>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</si>
  <si>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</si>
  <si>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</si>
  <si>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</si>
  <si>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</si>
  <si>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</si>
  <si>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</si>
  <si>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</si>
  <si>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</si>
  <si>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</si>
  <si>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</si>
  <si>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</si>
  <si>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</si>
  <si>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</si>
  <si>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</si>
  <si>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</si>
  <si>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</si>
  <si>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</si>
  <si>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</si>
  <si>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</si>
  <si>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</si>
  <si>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</si>
  <si>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</si>
  <si>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</si>
  <si>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</si>
  <si>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</si>
  <si>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</si>
  <si>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</si>
  <si>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</si>
  <si>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</si>
  <si>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</si>
  <si>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</si>
  <si>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</si>
  <si>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</si>
  <si>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</si>
  <si>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</si>
  <si>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</si>
  <si>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</si>
  <si>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</si>
  <si>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</si>
  <si>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</si>
  <si>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</si>
  <si>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</si>
  <si>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</si>
  <si>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</si>
  <si>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</si>
  <si>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</si>
  <si>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</si>
  <si>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</si>
  <si>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</si>
  <si>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</si>
  <si>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</si>
  <si>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</si>
  <si>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</si>
  <si>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</si>
  <si>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</si>
  <si>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</si>
  <si>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</si>
  <si>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</si>
  <si>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</si>
  <si>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</si>
  <si>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</si>
  <si>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</si>
  <si>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</si>
  <si>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</si>
  <si>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</si>
  <si>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</si>
  <si>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</si>
  <si>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</si>
  <si>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</si>
  <si>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</si>
  <si>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</si>
  <si>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</si>
  <si>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</si>
  <si>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</si>
  <si>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</si>
  <si>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</si>
  <si>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</si>
  <si>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</si>
  <si>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</si>
  <si>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</si>
  <si>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</si>
  <si>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</si>
  <si>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</si>
  <si>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</si>
  <si>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</si>
  <si>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</si>
  <si>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</si>
  <si>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</si>
  <si>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</si>
  <si>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</si>
  <si>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</si>
  <si>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</si>
  <si>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</si>
  <si>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</si>
  <si>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</si>
  <si>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</si>
  <si>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</si>
  <si>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</si>
  <si>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</si>
  <si>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</si>
  <si>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</si>
  <si>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</si>
  <si>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</si>
  <si>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</si>
  <si>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</si>
  <si>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</si>
  <si>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</si>
  <si>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</si>
  <si>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</si>
  <si>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</si>
  <si>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</si>
  <si>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</si>
  <si>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</si>
  <si>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</si>
  <si>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</si>
  <si>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</si>
  <si>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</si>
  <si>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</si>
  <si>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</si>
  <si>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</si>
  <si>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</si>
  <si>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</si>
  <si>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</si>
  <si>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</si>
  <si>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</si>
  <si>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</si>
  <si>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</si>
  <si>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</si>
  <si>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</si>
  <si>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</si>
  <si>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</si>
  <si>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</si>
  <si>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</si>
  <si>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</si>
  <si>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</si>
  <si>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</si>
  <si>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</si>
  <si>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</si>
  <si>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</si>
  <si>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</si>
  <si>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</si>
  <si>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</si>
  <si>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</si>
  <si>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</si>
  <si>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</si>
  <si>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</si>
  <si>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</si>
  <si>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</si>
  <si>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</si>
  <si>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</si>
  <si>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</si>
  <si>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</si>
  <si>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</si>
  <si>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</si>
  <si>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</si>
  <si>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</si>
  <si>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</si>
  <si>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</si>
  <si>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</si>
  <si>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</si>
  <si>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</si>
  <si>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</si>
  <si>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</si>
  <si>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</si>
  <si>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</si>
  <si>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</si>
  <si>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</si>
  <si>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</si>
  <si>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</si>
  <si>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</si>
  <si>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</si>
  <si>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</si>
  <si>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</si>
  <si>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</si>
  <si>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</si>
  <si>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</si>
  <si>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</si>
  <si>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</si>
  <si>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</si>
  <si>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</si>
  <si>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</si>
  <si>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</si>
  <si>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</si>
  <si>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</si>
  <si>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</si>
  <si>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</si>
  <si>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</si>
  <si>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</si>
  <si>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</si>
  <si>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</si>
  <si>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</si>
  <si>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</si>
  <si>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</si>
  <si>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</si>
  <si>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</si>
  <si>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</si>
  <si>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</si>
  <si>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</si>
  <si>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</si>
  <si>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</si>
  <si>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</si>
  <si>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</si>
  <si>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</si>
  <si>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</si>
  <si>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</si>
  <si>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</si>
  <si>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</si>
  <si>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</si>
  <si>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</si>
  <si>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</si>
  <si>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</si>
  <si>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</si>
  <si>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</si>
  <si>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</si>
  <si>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</si>
  <si>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</si>
  <si>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</si>
  <si>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</si>
  <si>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</si>
  <si>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</si>
  <si>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</si>
  <si>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</si>
  <si>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</si>
  <si>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</si>
  <si>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</si>
  <si>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</si>
  <si>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</si>
  <si>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</si>
  <si>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</si>
  <si>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</si>
  <si>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</si>
  <si>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</si>
  <si>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</si>
  <si>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</si>
  <si>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</si>
  <si>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</si>
  <si>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</si>
  <si>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</si>
  <si>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</si>
  <si>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</si>
  <si>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</si>
  <si>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</si>
  <si>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</si>
  <si>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</si>
  <si>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</si>
  <si>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</si>
  <si>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</si>
  <si>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</si>
  <si>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</si>
  <si>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</si>
  <si>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</si>
  <si>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</si>
  <si>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</si>
  <si>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</si>
  <si>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</si>
  <si>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</si>
  <si>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</si>
  <si>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</si>
  <si>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</si>
  <si>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</si>
  <si>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</si>
  <si>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</si>
  <si>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</si>
  <si>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</si>
  <si>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</si>
  <si>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</si>
  <si>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</si>
  <si>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</si>
  <si>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</si>
  <si>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</si>
  <si>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</si>
  <si>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</si>
  <si>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</si>
  <si>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</si>
  <si>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</si>
  <si>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</si>
  <si>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</si>
  <si>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</si>
  <si>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</si>
  <si>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</si>
  <si>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</si>
  <si>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</si>
  <si>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</si>
  <si>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</si>
  <si>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</si>
  <si>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</si>
  <si>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</si>
  <si>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</si>
  <si>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</si>
  <si>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</si>
  <si>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</si>
  <si>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</si>
  <si>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</si>
  <si>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</si>
  <si>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</si>
  <si>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</si>
  <si>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</si>
  <si>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</si>
  <si>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</si>
  <si>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</si>
  <si>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</si>
  <si>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</si>
  <si>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</si>
  <si>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</si>
  <si>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</si>
  <si>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</si>
  <si>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</si>
  <si>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</si>
  <si>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</si>
  <si>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</si>
  <si>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</si>
  <si>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</si>
  <si>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</si>
  <si>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</si>
  <si>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</si>
  <si>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</si>
  <si>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</si>
  <si>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</si>
  <si>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</si>
  <si>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</si>
  <si>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</si>
  <si>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</si>
  <si>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</si>
  <si>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</si>
  <si>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</si>
  <si>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</si>
  <si>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</si>
  <si>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</si>
  <si>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</si>
  <si>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</si>
  <si>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</si>
  <si>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</si>
  <si>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</si>
  <si>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</si>
  <si>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</si>
  <si>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</si>
  <si>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</si>
  <si>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</si>
  <si>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</si>
  <si>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</si>
  <si>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</si>
  <si>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</si>
  <si>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</si>
  <si>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</si>
  <si>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</si>
  <si>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</si>
  <si>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</si>
  <si>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</si>
  <si>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</si>
  <si>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</si>
  <si>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</si>
  <si>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</si>
  <si>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</si>
  <si>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</si>
  <si>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</si>
  <si>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</si>
  <si>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</si>
  <si>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</si>
  <si>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</si>
  <si>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</si>
  <si>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</si>
  <si>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</si>
  <si>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</si>
  <si>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</si>
  <si>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</si>
  <si>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</si>
  <si>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</si>
  <si>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</si>
  <si>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</si>
  <si>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</si>
  <si>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</si>
  <si>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</si>
  <si>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</si>
  <si>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</si>
  <si>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</si>
  <si>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</si>
  <si>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</si>
  <si>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</si>
  <si>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</si>
  <si>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</si>
  <si>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</si>
  <si>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</si>
  <si>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</si>
  <si>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</si>
  <si>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</si>
  <si>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</si>
  <si>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</si>
  <si>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</si>
  <si>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</si>
  <si>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</si>
  <si>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</si>
  <si>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</si>
  <si>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</si>
  <si>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</si>
  <si>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</si>
  <si>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</si>
  <si>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</si>
  <si>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</si>
  <si>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</si>
  <si>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</si>
  <si>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</si>
  <si>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</si>
  <si>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</si>
  <si>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</si>
  <si>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</si>
  <si>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</si>
  <si>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</si>
  <si>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</si>
  <si>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</si>
  <si>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</si>
  <si>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</si>
  <si>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</si>
  <si>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</si>
  <si>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</si>
  <si>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</si>
  <si>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</si>
  <si>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</si>
  <si>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</si>
  <si>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</si>
  <si>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</si>
  <si>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</si>
  <si>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</si>
  <si>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</si>
  <si>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</si>
  <si>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</si>
  <si>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</si>
  <si>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</si>
  <si>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</si>
  <si>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</si>
  <si>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</si>
  <si>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</si>
  <si>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</si>
  <si>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</si>
  <si>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</si>
  <si>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</si>
  <si>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</si>
  <si>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</si>
  <si>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</si>
  <si>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</si>
  <si>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</si>
  <si>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</si>
  <si>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</si>
  <si>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</si>
  <si>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</si>
  <si>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</si>
  <si>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</si>
  <si>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</si>
  <si>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</si>
  <si>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</si>
  <si>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</si>
  <si>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</si>
  <si>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</si>
  <si>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</si>
  <si>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</si>
  <si>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</si>
  <si>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</si>
  <si>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</si>
  <si>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</si>
  <si>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</si>
  <si>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</si>
  <si>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</si>
  <si>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</si>
  <si>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</si>
  <si>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</si>
  <si>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</si>
  <si>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</si>
  <si>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</si>
  <si>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</si>
  <si>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</si>
  <si>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</si>
  <si>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</si>
  <si>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</si>
  <si>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</si>
  <si>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</si>
  <si>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</si>
  <si>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</si>
  <si>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</si>
  <si>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</si>
  <si>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</si>
  <si>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</si>
  <si>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</si>
  <si>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</si>
  <si>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</si>
  <si>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</si>
  <si>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</si>
  <si>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</si>
  <si>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</si>
  <si>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</si>
  <si>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</si>
  <si>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</si>
  <si>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</si>
  <si>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</si>
  <si>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</si>
  <si>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</si>
  <si>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</si>
  <si>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</si>
  <si>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</si>
  <si>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</si>
  <si>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</si>
  <si>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</si>
  <si>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</si>
  <si>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</si>
  <si>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</si>
  <si>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</si>
  <si>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</si>
  <si>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</si>
  <si>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</si>
  <si>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</si>
  <si>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</si>
  <si>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</si>
  <si>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</si>
  <si>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</si>
  <si>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</si>
  <si>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</si>
  <si>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</si>
  <si>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</si>
  <si>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</si>
  <si>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</si>
  <si>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</si>
  <si>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</si>
  <si>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</si>
  <si>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</si>
  <si>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</si>
  <si>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</si>
  <si>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</si>
  <si>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</si>
  <si>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</si>
  <si>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</si>
  <si>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</si>
  <si>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</si>
  <si>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</si>
  <si>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</si>
  <si>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</si>
  <si>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</si>
  <si>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</si>
  <si>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</si>
  <si>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</si>
  <si>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</si>
  <si>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</si>
  <si>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</si>
  <si>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</si>
  <si>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</si>
  <si>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</si>
  <si>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</si>
  <si>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</si>
  <si>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</si>
  <si>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</si>
  <si>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</si>
  <si>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</si>
  <si>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</si>
  <si>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</si>
  <si>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</si>
  <si>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</si>
  <si>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</si>
  <si>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</si>
  <si>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</si>
  <si>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</si>
  <si>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</si>
  <si>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</si>
  <si>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</si>
  <si>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</si>
  <si>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</si>
  <si>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</si>
  <si>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</si>
  <si>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</si>
  <si>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</si>
  <si>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</si>
  <si>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</si>
  <si>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</si>
  <si>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</si>
  <si>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</si>
  <si>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</si>
  <si>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</si>
  <si>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</si>
  <si>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</si>
  <si>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</si>
  <si>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</si>
  <si>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</si>
  <si>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</si>
  <si>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</si>
  <si>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</si>
  <si>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</si>
  <si>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</si>
  <si>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</si>
  <si>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</si>
  <si>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</si>
  <si>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</si>
  <si>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</si>
  <si>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</si>
  <si>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</si>
  <si>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</si>
  <si>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</si>
  <si>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</si>
  <si>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</si>
  <si>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</si>
  <si>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</si>
  <si>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</si>
  <si>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</si>
  <si>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</si>
  <si>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</si>
  <si>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</si>
  <si>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</si>
  <si>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</si>
  <si>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</si>
  <si>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</si>
  <si>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</si>
  <si>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</si>
  <si>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</si>
  <si>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</si>
  <si>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</si>
  <si>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</si>
  <si>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</si>
  <si>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</si>
  <si>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</si>
  <si>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</si>
  <si>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</si>
  <si>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</si>
  <si>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</si>
  <si>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</si>
  <si>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</si>
  <si>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</si>
  <si>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</si>
  <si>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</si>
  <si>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</si>
  <si>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</si>
  <si>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</si>
  <si>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</si>
  <si>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</si>
  <si>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</si>
  <si>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</si>
  <si>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</si>
  <si>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</si>
  <si>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</si>
  <si>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</si>
  <si>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</si>
  <si>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</si>
  <si>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</si>
  <si>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</si>
  <si>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</si>
  <si>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</si>
  <si>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</si>
  <si>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</si>
  <si>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</si>
  <si>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</si>
  <si>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</si>
  <si>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</si>
  <si>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60 min </t>
  </si>
  <si>
    <t>PCM-20251208-00000643</t>
  </si>
  <si>
    <t xml:space="preserve">Team on way need 120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</si>
  <si>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</si>
  <si>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</si>
  <si>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</si>
  <si>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</si>
  <si>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</si>
  <si>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</si>
  <si>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</si>
  <si>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</si>
  <si>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</si>
  <si>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</si>
  <si>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</si>
  <si>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</si>
  <si>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</si>
  <si>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</si>
  <si>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</si>
  <si>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</si>
  <si>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</si>
  <si>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</si>
  <si>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Major issue in the SCECO meter ,The sceco wall containing all the meters which serving the building has been collapsed</t>
  </si>
  <si>
    <t xml:space="preserve"> the flood cut the road ,team faced access issue</t>
  </si>
  <si>
    <t>PCM-20251208-00000680</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</si>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</sst>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8" totalsRowShown="0" headerRowDxfId="96" dataDxfId="95" headerRowBorderDxfId="93" tableBorderDxfId="94" totalsRowBorderDxfId="92">
  <autoFilter ref="A1:L1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5" totalsRowShown="0" headerRowDxfId="79" dataDxfId="78" headerRowBorderDxfId="76" tableBorderDxfId="77" totalsRowBorderDxfId="75">
  <autoFilter ref="A1:L2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1" totalsRowShown="0" headerRowDxfId="46" dataDxfId="45" headerRowBorderDxfId="43" tableBorderDxfId="44" totalsRowBorderDxfId="42">
  <autoFilter ref="A1:L1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3" totalsRowShown="0" headerRowDxfId="13" tableBorderDxfId="12">
  <autoFilter ref="A1:L39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336.35677326389123</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7.4643634259700775E-2</v>
      </c>
      <c r="H3" s="122">
        <v>45999.225682870368</v>
      </c>
      <c r="I3" s="124" t="str">
        <f>IFERROR(VLOOKUP(D3,DB!A:F,6,0),"")</f>
        <v>Generator-SG</v>
      </c>
      <c r="J3" s="124" t="str">
        <f>IFERROR(VLOOKUP(D3,DB!A:G,7,0),"")</f>
        <v>Dead</v>
      </c>
      <c r="K3" s="120" t="s">
        <v>39109</v>
      </c>
      <c r="L3" s="119" t="str">
        <f>IFERROR(VLOOKUP(D3,DB!A:I,9,0),"")</f>
        <v>Latis</v>
      </c>
    </row>
    <row r="4" spans="1:15" ht="15" customHeight="1">
      <c r="A4" s="125" t="s">
        <v>39110</v>
      </c>
      <c r="B4" s="124" t="str">
        <f>IFERROR(VLOOKUP(D4,DB!A:K,11,0),"")</f>
        <v>R1</v>
      </c>
      <c r="C4" s="124">
        <v>1</v>
      </c>
      <c r="D4" s="56" t="s">
        <v>21621</v>
      </c>
      <c r="E4" s="123" t="s">
        <v>39106</v>
      </c>
      <c r="F4" s="122">
        <v>45999.271354166667</v>
      </c>
      <c r="G4" s="121">
        <f ca="1">IFERROR(NOW()-F4,"-")</f>
        <v>3.3845023150206544E-2</v>
      </c>
      <c r="H4" s="122">
        <v>45999.266504629632</v>
      </c>
      <c r="I4" s="124" t="str">
        <f>IFERROR(VLOOKUP(D4,DB!A:F,6,0),"")</f>
        <v>Generator-SG</v>
      </c>
      <c r="J4" s="124" t="str">
        <f>IFERROR(VLOOKUP(D4,DB!A:G,7,0),"")</f>
        <v>Vandalized</v>
      </c>
      <c r="K4" s="120" t="s">
        <v>39111</v>
      </c>
      <c r="L4" s="119" t="str">
        <f>IFERROR(VLOOKUP(D4,DB!A:I,9,0),"")</f>
        <v>Latis</v>
      </c>
    </row>
    <row r="5" spans="1:15" ht="15" customHeight="1">
      <c r="A5" s="125"/>
      <c r="B5" s="124" t="str">
        <f>IFERROR(VLOOKUP(D5,DB!A:K,11,0),"")</f>
        <v/>
      </c>
      <c r="C5" s="124"/>
      <c r="D5" s="56"/>
      <c r="E5" s="123"/>
      <c r="F5" s="122"/>
      <c r="G5" s="121">
        <f ca="1">IFERROR(NOW()-F5,"-")</f>
        <v>45999.305199189817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45999.305199189817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45999.305199189817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45999.305199189817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45999.305199189817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45999.305199189817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45999.305199189817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45999.305199189817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45999.305199189817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45999.305199189817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45999.305199189817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45999.305199189817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45999.305199189817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45999.305199189817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45999.305199189817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45999.305199189817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45999.305199189817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45999.305199189817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45999.305199189817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45999.305199189817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45999.305199189817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45999.305199189817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45999.305199189817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45999.305199189817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45999.305199189817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45999.305199189817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45999.305199189817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45999.305199189817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45999.305199189817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45999.305199189817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45999.305199189817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45999.305199189817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45999.305199189817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45999.305199189817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45999.305199189817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45999.305199189817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45999.305199189817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45999.305199189817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45999.305199189817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45999.305199189817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45999.305199189817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45999.305199189817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45999.305199189817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45999.305199189817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45999.305199189817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45999.305199189817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45999.305199189817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45999.305199189817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45999.305199189817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45999.305199189817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45999.305199189817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45999.305199189817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45999.305199189817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45999.305199189817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45999.305199189817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45999.305199189817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45999.305199189817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45999.305199189817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45999.305199189817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45999.305199189817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45999.305199189817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45999.305199189817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45999.305199189817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45999.305199189817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45999.305199189817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45999.305199189817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45999.305199189817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45999.305199189817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45999.305199189817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45999.305199189817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45999.305199189817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45999.305199189817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45999.305199189817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45999.305199189817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45999.305199189817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45999.305199189817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45999.305199189817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45999.305199189817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45999.305199189817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45999.305199189817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45999.305199189817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45999.305199189817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45999.305199189817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45999.305199189817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45999.305199189817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45999.305199189817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45999.305199189817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45999.305199189817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45999.305199189817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45999.305199189817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45999.305199189817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45999.305199189817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45999.305199189817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45999.305199189817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45999.305199189817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45999.305199189817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45999.305199189817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45999.305199189817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45999.305199189817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45999.305199189817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45999.305199189817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45999.305199189817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45999.305199189817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45999.305199189817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45999.305199189817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45999.305199189817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45999.305199189817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45999.305199189817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45999.305199189817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45999.305199189817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45999.305199189817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45999.305199189817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45999.305199189817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45999.305199189817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45999.305199189817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45999.305199189817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45999.305199189817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45999.305199189817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45999.305199189817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45999.305199189817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45999.305199189817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45999.305199189817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45999.305199189817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45999.305199189817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45999.305199189817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45999.305199189817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45999.305199189817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45999.305199189817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45999.305199189817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45999.305199189817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45999.305199189817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45999.305199189817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45999.305199189817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45999.305199189817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45999.305199189817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45999.305199189817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45999.305199189817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45999.305199189817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45999.305199189817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45999.305199189817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45999.305199189817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45999.305199189817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45999.305199189817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45999.305199189817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45999.305199189817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45999.305199189817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45999.305199189817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45999.305199189817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45999.305199189817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45999.305199189817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45999.305199189817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45999.305199189817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45999.305199189817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45999.305199189817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45999.305199189817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45999.305199189817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45999.305199189817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45999.305199189817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45999.305199189817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45999.305199189817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45999.305199189817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45999.305199189817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45999.305199189817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45999.305199189817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45999.305199189817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45999.305199189817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45999.305199189817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45999.305199189817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45999.305199189817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45999.305199189817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45999.305199189817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45999.305199189817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45999.305199189817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45999.305199189817</v>
      </c>
      <c r="H178" s="122"/>
      <c r="I178" s="124" t="str">
        <f>IFERROR(VLOOKUP(D178,DB!A:F,6,0),"")</f>
        <v/>
      </c>
      <c r="J178" s="124" t="str">
        <f>IFERROR(VLOOKUP(D178,DB!A:G,7,0),"")</f>
        <v/>
      </c>
      <c r="K178" s="120"/>
      <c r="L178" s="119" t="str">
        <f>IFERROR(VLOOKUP(D178,DB!A:I,9,0),"")</f>
        <v/>
      </c>
    </row>
  </sheetData>
  <customSheetViews>
    <customSheetView guid="{F6042A99-DD27-4453-835D-0834D95730CC}" filter="1" showAutoFilter="1">
      <pageMargins left="0" right="0" top="0" bottom="0" header="0" footer="0"/>
      <autoFilter ref="B1:M1" xr:uid="{61080029-C21D-4AA5-9CE6-337CD0DCDD2A}"/>
    </customSheetView>
  </customSheetViews>
  <dataValidations count="2">
    <dataValidation allowBlank="1" showInputMessage="1" showErrorMessage="1" sqref="E1" xr:uid="{5DBA255D-CDD9-49FB-AD3C-AF70AB4EE696}"/>
    <dataValidation type="list" allowBlank="1" showInputMessage="1" showErrorMessage="1" sqref="E2:E1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5"/>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174.30536145833321</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14.917780439813214</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1.9498172453750158</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81"/>
      <c r="F6" s="97"/>
      <c r="G6" s="98">
        <f ca="1">IFERROR(NOW()-F6,"-")</f>
        <v>45999.305199189817</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45999.305199189817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45999.305199189817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45999.305199189817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45999.305199189817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45999.305199189817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45999.305199189817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45999.305199189817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45999.305199189817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45999.305199189817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45999.305199189817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45999.305199189817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45999.305199189817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45999.305199189817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45999.305199189817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45999.305199189817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45999.305199189817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45999.305199189817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45999.305199189817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45999.305199189817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45999.305199189817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45999.305199189817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45999.305199189817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45999.305199189817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45999.305199189817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45999.305199189817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45999.305199189817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45999.305199189817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45999.305199189817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45999.305199189817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45999.305199189817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45999.305199189817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45999.305199189817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45999.305199189817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45999.305199189817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45999.305199189817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45999.305199189817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45999.305199189817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45999.305199189817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45999.305199189817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45999.305199189817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45999.305199189817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45999.305199189817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45999.305199189817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45999.305199189817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45999.305199189817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45999.305199189817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45999.305199189817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45999.305199189817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45999.305199189817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45999.305199189817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45999.305199189817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45999.305199189817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45999.305199189817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45999.305199189817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45999.305199189817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45999.305199189817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45999.305199189817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45999.305199189817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45999.305199189817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45999.305199189817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45999.305199189817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45999.305199189817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45999.305199189817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45999.305199189817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45999.305199189817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45999.305199189817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45999.305199189817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45999.305199189817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45999.305199189817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45999.305199189817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45999.305199189817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45999.305199189817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45999.305199189817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45999.305199189817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45999.305199189817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45999.305199189817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45999.305199189817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45999.305199189817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45999.305199189817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45999.305199189817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45999.305199189817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45999.305199189817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45999.305199189817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45999.305199189817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45999.305199189817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45999.305199189817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45999.305199189817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45999.305199189817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45999.305199189817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45999.305199189817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45999.305199189817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45999.305199189817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45999.305199189817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45999.305199189817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45999.305199189817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45999.305199189817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45999.305199189817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45999.305199189817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45999.305199189817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45999.305199189817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45999.305199189817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45999.305199189817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45999.305199189817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45999.305199189817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45999.305199189817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45999.305199189817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45999.305199189817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45999.305199189817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45999.305199189817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45999.305199189817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45999.305199189817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45999.305199189817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45999.305199189817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45999.305199189817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45999.305199189817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45999.305199189817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45999.305199189817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45999.305199189817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45999.305199189817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45999.305199189817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45999.305199189817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45999.305199189817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45999.305199189817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45999.305199189817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45999.305199189817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45999.305199189817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45999.305199189817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45999.305199189817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45999.305199189817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45999.305199189817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45999.305199189817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45999.305199189817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45999.305199189817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45999.305199189817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45999.305199189817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45999.305199189817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45999.305199189817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45999.305199189817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45999.305199189817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45999.305199189817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45999.305199189817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45999.305199189817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45999.305199189817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45999.305199189817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45999.305199189817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45999.305199189817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45999.305199189817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45999.305199189817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45999.305199189817</v>
      </c>
      <c r="H155" s="97"/>
      <c r="I155" s="18" t="str">
        <f>IFERROR(VLOOKUP(D155,DB!A:F,6,0),"")</f>
        <v/>
      </c>
      <c r="J155" s="18" t="str">
        <f>IFERROR(VLOOKUP(D155,DB!A:G,7,0),"")</f>
        <v/>
      </c>
      <c r="K155" s="19"/>
      <c r="L155" s="18" t="str">
        <f>IFERROR(VLOOKUP(D155,DB!A:I,9,0),"")</f>
        <v/>
      </c>
    </row>
    <row r="156" spans="1:12" ht="31.5" customHeight="1">
      <c r="A156" s="146"/>
      <c r="B156" s="147" t="str">
        <f>IFERROR(VLOOKUP(D156,DB!A:K,11,0),"")</f>
        <v/>
      </c>
      <c r="C156" s="147"/>
      <c r="D156" s="147"/>
      <c r="E156" s="147"/>
      <c r="F156" s="148"/>
      <c r="G156" s="149">
        <f ca="1">IFERROR(NOW()-F156,"-")</f>
        <v>45999.305199189817</v>
      </c>
      <c r="H156" s="148"/>
      <c r="I156" s="147" t="str">
        <f>IFERROR(VLOOKUP(D156,DB!A:F,6,0),"")</f>
        <v/>
      </c>
      <c r="J156" s="147" t="str">
        <f>IFERROR(VLOOKUP(D156,DB!A:G,7,0),"")</f>
        <v/>
      </c>
      <c r="K156" s="150"/>
      <c r="L156" s="147" t="str">
        <f>IFERROR(VLOOKUP(D156,DB!A:I,9,0),"")</f>
        <v/>
      </c>
    </row>
    <row r="157" spans="1:12" ht="31.5" customHeight="1">
      <c r="A157" s="96"/>
      <c r="B157" s="18" t="str">
        <f>IFERROR(VLOOKUP(D157,DB!A:K,11,0),"")</f>
        <v/>
      </c>
      <c r="C157" s="18"/>
      <c r="D157" s="18"/>
      <c r="E157" s="18"/>
      <c r="F157" s="97"/>
      <c r="G157" s="98">
        <f ca="1">IFERROR(NOW()-F157,"-")</f>
        <v>45999.305199189817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45999.305199189817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45999.305199189817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45999.305199189817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45999.305199189817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45999.305199189817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45999.305199189817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45999.305199189817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45999.305199189817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45999.305199189817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45999.305199189817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45999.305199189817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45999.305199189817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45999.305199189817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45999.305199189817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45999.305199189817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45999.305199189817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45999.305199189817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45999.305199189817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45999.305199189817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45999.305199189817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45999.305199189817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45999.305199189817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45999.305199189817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45999.305199189817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45999.305199189817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45999.305199189817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45999.305199189817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45999.305199189817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45999.305199189817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45999.305199189817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45999.305199189817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45999.305199189817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45999.305199189817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45999.305199189817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45999.305199189817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45999.305199189817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45999.305199189817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45999.305199189817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45999.305199189817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45999.305199189817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45999.305199189817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45999.305199189817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45999.305199189817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45999.305199189817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45999.305199189817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45999.305199189817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45999.305199189817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45999.305199189817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45999.305199189817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45999.305199189817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45999.305199189817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45999.305199189817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45999.305199189817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45999.305199189817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45999.305199189817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45999.305199189817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45999.305199189817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45999.305199189817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45999.305199189817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45999.305199189817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45999.305199189817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45999.305199189817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45999.305199189817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45999.305199189817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45999.305199189817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45999.305199189817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45999.305199189817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45999.305199189817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45999.305199189817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45999.305199189817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45999.305199189817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45999.305199189817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45999.305199189817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45999.305199189817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45999.305199189817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45999.305199189817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45999.305199189817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45999.305199189817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45999.305199189817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45999.305199189817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45999.305199189817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45999.305199189817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45999.305199189817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45999.305199189817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45999.305199189817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45999.305199189817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45999.305199189817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45999.305199189817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45999.305199189817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45999.305199189817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45999.305199189817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45999.305199189817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45999.305199189817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45999.305199189817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45999.305199189817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45999.305199189817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45999.305199189817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45999.305199189817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45999.305199189817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45999.305199189817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45999.305199189817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45999.305199189817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45999.305199189817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45999.305199189817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45999.305199189817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45999.305199189817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45999.305199189817</v>
      </c>
      <c r="H264" s="97"/>
      <c r="I264" s="18" t="str">
        <f>IFERROR(VLOOKUP(D264,DB!A:F,6,0),"")</f>
        <v/>
      </c>
      <c r="J264" s="18" t="str">
        <f>IFERROR(VLOOKUP(D264,DB!A:G,7,0),"")</f>
        <v/>
      </c>
      <c r="K264" s="19"/>
      <c r="L264" s="18" t="str">
        <f>IFERROR(VLOOKUP(D264,DB!A:I,9,0),"")</f>
        <v/>
      </c>
    </row>
    <row r="265" spans="1:12" ht="31.5" customHeight="1">
      <c r="A265" s="146"/>
      <c r="B265" s="147" t="str">
        <f>IFERROR(VLOOKUP(D265,DB!A:K,11,0),"")</f>
        <v/>
      </c>
      <c r="C265" s="147"/>
      <c r="D265" s="147"/>
      <c r="E265" s="147"/>
      <c r="F265" s="148"/>
      <c r="G265" s="149">
        <f ca="1">IFERROR(NOW()-F265,"-")</f>
        <v>45999.305199189817</v>
      </c>
      <c r="H265" s="148"/>
      <c r="I265" s="147" t="str">
        <f>IFERROR(VLOOKUP(D265,DB!A:F,6,0),"")</f>
        <v/>
      </c>
      <c r="J265" s="147" t="str">
        <f>IFERROR(VLOOKUP(D265,DB!A:G,7,0),"")</f>
        <v/>
      </c>
      <c r="K265" s="150"/>
      <c r="L265" s="147" t="str">
        <f>IFERROR(VLOOKUP(D265,DB!A:I,9,0),"")</f>
        <v/>
      </c>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45999.305199421295</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45999.305199421295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45999.305199421295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45999.305199421295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45999.305199421295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45999.305199421295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45999.305199421295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45999.305199421295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45999.305199421295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45999.305199421295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45999.305199421295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45999.305199421295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45999.305199421295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45999.305199421295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45999.305199421295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45999.305199421295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45999.305199421295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45999.305199421295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45999.305199421295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45999.305199421295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45999.305199421295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45999.305199421295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45999.305199421295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45999.305199421295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45999.305199421295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45999.305199421295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45999.305199421295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45999.305199421295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45999.305199421295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45999.305199421295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45999.305199421295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45999.305199421295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45999.305199421295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45999.305199421295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45999.305199421295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45999.305199421295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45999.305199421295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45999.305199421295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45999.305199421295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45999.305199421295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45999.305199421295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45999.305199421295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45999.305199421295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45999.305199421295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45999.305199421295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45999.305199421295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45999.305199421295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45999.305199421295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45999.305199421295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45999.305199421295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45999.305199421295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45999.305199421295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45999.305199421295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45999.305199421295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45999.305199421295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45999.305199421295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45999.305199421295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45999.305199421295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45999.305199421295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45999.305199421295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45999.305199421295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45999.305199421295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45999.305199421295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45999.305199421295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45999.305199421295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45999.305199421295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45999.305199421295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45999.305199421295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45999.305199421295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45999.305199421295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45999.305199421295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45999.305199421295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45999.305199421295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45999.305199421295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45999.305199421295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45999.305199421295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45999.305199421295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45999.305199421295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45999.305199421295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45999.305199421295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45999.305199421295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45999.305199421295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45999.305199421295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45999.305199421295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45999.305199421295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45999.305199421295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45999.305199421295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45999.305199421295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45999.305199421295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45999.305199421295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45999.305199421295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45999.305199421295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45999.305199421295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45999.305199421295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45999.305199421295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45999.305199421295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45999.305199421295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45999.305199421295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45999.305199421295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45999.305199421295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45999.305199421295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45999.305199421295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45999.305199421295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45999.305199421295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45999.305199421295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45999.305199421295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45999.305199421295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45999.305199421295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45999.305199421295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45999.305199421295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45999.305199421295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45999.305199421295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45999.305199421295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45999.305199421295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45999.305199421295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45999.305199421295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45999.305199421295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45999.305199421295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45999.305199421295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45999.305199421295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45999.305199421295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45999.305199421295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45999.305199421295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45999.305199421295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45999.305199421295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45999.305199421295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45999.305199421295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45999.305199421295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45999.305199421295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45999.305199421295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45999.305199421295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45999.305199421295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45999.305199421295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45999.305199421295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45999.305199421295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45999.305199421295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45999.305199421295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45999.305199421295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45999.305199421295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45999.305199421295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45999.305199421295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45999.305199421295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45999.305199421295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45999.305199421295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45999.305199421295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45999.305199421295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45999.305199421295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45999.305199421295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45999.305199421295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45999.305199421295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45999.305199421295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45999.305199421295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45999.305199421295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45999.305199421295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45999.305199421295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45999.305199421295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45999.305199421295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45999.305199421295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45999.305199421295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45999.305199421295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45999.305199421295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45999.305199421295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45999.305199421295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45999.305199421295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45999.305199421295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45999.305199421295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45999.305199421295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45999.305199421295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45999.305199421295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45999.305199421295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45999.305199421295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45999.305199421295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45999.305199421295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45999.305199421295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45999.305199421295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45999.305199421295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45999.305199421295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45999.305199421295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45999.305199421295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45999.305199421295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45999.305199421295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45999.305199421295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45999.305199421295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45999.305199421295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45999.305199421295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45999.305199421295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45999.305199421295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45999.305199421295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45999.305199421295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45999.305199421295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45999.305199421295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45999.305199421295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45999.305199421295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45999.305199421295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45999.305199421295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45999.305199421295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45999.305199421295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45999.305199421295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45999.305199421295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45999.305199421295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45999.305199421295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45999.305199421295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45999.305199421295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45999.305199421295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45999.305199421295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45999.305199421295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45999.305199421295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45999.305199421295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45999.305199421295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45999.305199421295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45999.305199421295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45999.305199421295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45999.305199421295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45999.305199421295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45999.305199421295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45999.305199421295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45999.305199421295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45999.305199421295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45999.305199421295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45999.305199421295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45999.305199421295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45999.305199421295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45999.305199421295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45999.305199421295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45999.305199421295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45999.305199421295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45999.305199421295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45999.305199421295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45999.305199421295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45999.305199421295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45999.305199421295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45999.305199421295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45999.305199421295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45999.305199421295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45999.305199421295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45999.305199421295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45999.305199421295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45999.305199421295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45999.305199421295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45999.305199421295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45999.305199421295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45999.305199421295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45999.305199421295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45999.305199421295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45999.305199421295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45999.305199421295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45999.305199421295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45999.305199421295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45999.305199421295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45999.305199421295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45999.305199421295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45999.305199421295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45999.305199421295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45999.305199421295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45999.305199421295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45999.305199421295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45999.305199421295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45999.305199421295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45999.305199421295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45999.305199421295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45999.305199421295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45999.305199421295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45999.305199421295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45999.305199421295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45999.305199421295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45999.305199421295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45999.305199421295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45999.305199421295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45999.305199421295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45999.305199421295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45999.305199421295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45999.305199421295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45999.305199421295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45999.305199421295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45999.305199421295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45999.305199421295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45999.305199421295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45999.305199421295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45999.305199421295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45999.305199421295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45999.305199421295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45999.305199421295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45999.305199421295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45999.305199421295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45999.305199421295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45999.305199421295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45999.305199421295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45999.305199421295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45999.305199421295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45999.305199421295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45999.305199421295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45999.305199421295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45999.305199421295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45999.305199421295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45999.305199421295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45999.305199421295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45999.305199421295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45999.305199421295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45999.305199421295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45999.305199421295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45999.305199421295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45999.305199421295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45999.305199421295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45999.305199421295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45999.305199421295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45999.305199421295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45999.305199421295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45999.305199421295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45999.305199421295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45999.305199421295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45999.305199421295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45999.305199421295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45999.305199421295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45999.305199421295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45999.305199421295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45999.305199421295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45999.305199421295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45999.305199421295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45999.305199421295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45999.305199421295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45999.305199421295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45999.305199421295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45999.305199421295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45999.305199421295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45999.305199421295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45999.305199421295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45999.305199421295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45999.305199421295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45999.305199421295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45999.305199421295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45999.305199421295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45999.305199421295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45999.305199421295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45999.305199421295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45999.305199421295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45999.305199421295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45999.305199421295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45999.305199421295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45999.305199421295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45999.305199421295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45999.305199421295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45999.305199421295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45999.305199421295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45999.305199421295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45999.305199421295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45999.305199421295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45999.305199421295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45999.305199421295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45999.305199421295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45999.305199421295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45999.305199421295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45999.305199421295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45999.305199421295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45999.305199421295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45999.305199421295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45999.305199421295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45999.305199421295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45999.305199421295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45999.305199421295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45999.305199421295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45999.305199421295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45999.305199421295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45999.305199421295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45999.305199421295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45999.305199421295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45999.305199421295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45999.305199421295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45999.305199421295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45999.305199421295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45999.305199421295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45999.305199421295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45999.305199421295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45999.305199421295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45999.305199421295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45999.305199421295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45999.305199421295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45999.305199421295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45999.305199421295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45999.305199421295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45999.305199421295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45999.305199421295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45999.305199421295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45999.305199421295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45999.305199421295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45999.305199421295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45999.305199421295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45999.305199421295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45999.305199421295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45999.305199421295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45999.305199421295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45999.305199421295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45999.305199421295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45999.305199421295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45999.305199421295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45999.305199421295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45999.305199421295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45999.305199421295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45999.305199421295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45999.305199421295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45999.305199421295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45999.305199421295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45999.305199421295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45999.305199421295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45999.305199421295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45999.305199421295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45999.305199421295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45999.305199421295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45999.305199421295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45999.305199421295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45999.305199421295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45999.305199421295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45999.305199421295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45999.305199421295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45999.305199421295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45999.305199421295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45999.305199421295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45999.305199421295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45999.305199421295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45999.305199421295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45999.305199421295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45999.305199421295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45999.305199421295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45999.305199421295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45999.305199421295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45999.305199421295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45999.305199421295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45999.305199421295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45999.305199421295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45999.305199421295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45999.305199421295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45999.305199421295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45999.305199421295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45999.305199421295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45999.305199421295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45999.305199421295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45999.305199421295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45999.305199421295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45999.305199421295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45999.305199421295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45999.305199421295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45999.305199421295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45999.305199421295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45999.305199421295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45999.305199421295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45999.305199421295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45999.305199421295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45999.305199421295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45999.305199421295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45999.305199421295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45999.305199421295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45999.305199421295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45999.305199421295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45999.305199421295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45999.305199421295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45999.305199421295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45999.305199421295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45999.305199421295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45999.305199421295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45999.305199421295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45999.305199421295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45999.305199421295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45999.305199421295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45999.305199421295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45999.305199421295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45999.305199421295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45999.305199421295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45999.305199421295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45999.305199421295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45999.305199421295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45999.305199421295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45999.305199421295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45999.305199421295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45999.305199421295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45999.305199421295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45999.305199421295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45999.305199421295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45999.305199421295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45999.305199421295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45999.305199421295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45999.305199421295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45999.305199421295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45999.305199421295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45999.305199421295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45999.305199421295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45999.305199421295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45999.305199421295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45999.305199421295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45999.305199421295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45999.305199421295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45999.305199421295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45999.305199421295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45999.305199421295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45999.305199421295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45999.305199421295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45999.305199421295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45999.305199421295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45999.305199421295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45999.305199421295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45999.305199421295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45999.305199421295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45999.305199421295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45999.305199421295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45999.305199421295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45999.305199421295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45999.305199421295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45999.305199421295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45999.305199421295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45999.305199421295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45999.305199421295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45999.305199421295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45999.305199421295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45999.305199421295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45999.305199421295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45999.305199421295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45999.305199421295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45999.305199421295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45999.305199421295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45999.305199421295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45999.305199421295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45999.305199421295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45999.305199421295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45999.305199421295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45999.305199421295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45999.305199421295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45999.305199421295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45999.305199421295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45999.305199421295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45999.305199421295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45999.305199421295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45999.305199421295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45999.305199421295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45999.305199421295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45999.305199421295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45999.305199421295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45999.305199421295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45999.305199421295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45999.305199421295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45999.305199421295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45999.305199421295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45999.305199421295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45999.305199421295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45999.305199421295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45999.305199421295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45999.305199421295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45999.305199421295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45999.305199421295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45999.305199421295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45999.305199421295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45999.305199421295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45999.305199421295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45999.305199421295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45999.305199421295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45999.305199421295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45999.305199421295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45999.305199421295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45999.305199421295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45999.305199421295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45999.305199421295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45999.305199421295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45999.305199421295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45999.305199421295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45999.305199421295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45999.305199421295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45999.305199421295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45999.305199421295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45999.305199421295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45999.305199421295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45999.305199421295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45999.305199421295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45999.305199421295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45999.305199421295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45999.305199421295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45999.305199421295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45999.305199421295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45999.305199421295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45999.305199421295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45999.305199421295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45999.305199421295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45999.305199421295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45999.305199421295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45999.305199421295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45999.305199421295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45999.305199421295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45999.305199421295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45999.305199421295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45999.305199421295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45999.305199421295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45999.305199421295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45999.305199421295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45999.305199421295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45999.305199421295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45999.305199421295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45999.305199421295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45999.305199421295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45999.305199421295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45999.305199421295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45999.305199421295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45999.305199421295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45999.305199421295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45999.305199421295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45999.305199421295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45999.305199421295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45999.305199421295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45999.305199421295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45999.305199421295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45999.305199421295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45999.305199421295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45999.305199421295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45999.305199421295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45999.305199421295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45999.305199421295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45999.305199421295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45999.305199421295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45999.305199421295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45999.305199421295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45999.305199421295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45999.305199421295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45999.305199421295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45999.305199421295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45999.305199421295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45999.305199421295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45999.305199421295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45999.305199421295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45999.305199421295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45999.305199421295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45999.305199421295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45999.305199421295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45999.305199421295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45999.305199421295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45999.305199421295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45999.305199421295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45999.305199421295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45999.305199421295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45999.305199421295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45999.305199421295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45999.305199421295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45999.305199421295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45999.305199421295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45999.305199421295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45999.305199421295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45999.305199421295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45999.305199421295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45999.305199421295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45999.305199421295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45999.305199421295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45999.305199421295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45999.305199421295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45999.305199421295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45999.305199421295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45999.305199421295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45999.305199421295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45999.305199421295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45999.305199421295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45999.305199421295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45999.305199421295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45999.305199421295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45999.305199421295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45999.305199421295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45999.305199421295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45999.305199421295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45999.305199421295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45999.305199421295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45999.305199421295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45999.305199421295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45999.305199421295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45999.305199421295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45999.305199421295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45999.305199421295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45999.305199421295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45999.305199421295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45999.305199421295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45999.305199421295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45999.305199421295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45999.305199421295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45999.305199421295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45999.305199421295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45999.305199421295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45999.305199421295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45999.305199421295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45999.305199421295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45999.305199421295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45999.305199421295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45999.305199421295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45999.305199421295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45999.305199421295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45999.305199421295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45999.305199421295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45999.305199421295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45999.305199421295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45999.305199421295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45999.305199421295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45999.305199421295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45999.305199421295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45999.305199421295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45999.305199421295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45999.305199421295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45999.305199421295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45999.305199421295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45999.305199421295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45999.305199421295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45999.305199421295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45999.305199421295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45999.305199421295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45999.305199421295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45999.305199421295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45999.305199421295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45999.305199421295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45999.305199421295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45999.305199421295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45999.305199421295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45999.305199421295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45999.305199421295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45999.305199421295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45999.305199421295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45999.305199421295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45999.305199421295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45999.305199421295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45999.305199421295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45999.305199421295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45999.305199421295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45999.305199421295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45999.305199421295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45999.305199421295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45999.305199421295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45999.305199421295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45999.305199421295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45999.305199421295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45999.305199421295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45999.305199421295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45999.305199421295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45999.305199421295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45999.305199421295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45999.305199421295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45999.305199421295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45999.305199421295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45999.305199421295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45999.305199421295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45999.305199421295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45999.305199421295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45999.305199421295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45999.305199421295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45999.305199421295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45999.305199421295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45999.305199421295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45999.305199421295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45999.305199421295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45999.305199421295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45999.305199421295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45999.305199421295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45999.305199421295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45999.305199421295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45999.305199421295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45999.305199421295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45999.305199421295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45999.305199421295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45999.305199421295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45999.305199421295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45999.305199421295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45999.305199421295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45999.305199421295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45999.305199421295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45999.305199421295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45999.305199421295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45999.305199421295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45999.305199421295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45999.305199421295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45999.305199421295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45999.305199421295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45999.305199421295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45999.305199421295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45999.305199421295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45999.305199421295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45999.305199421295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45999.305199421295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45999.305199421295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45999.305199421295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45999.305199421295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45999.305199421295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45999.305199421295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45999.305199421295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45999.305199421295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45999.305199421295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45999.305199421295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45999.305199421295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45999.305199421295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45999.305199421295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45999.305199421295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45999.305199421295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45999.305199421295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45999.305199421295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45999.305199421295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45999.305199421295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45999.305199421295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45999.305199421295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45999.305199421295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45999.305199421295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45999.305199421295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45999.305199421295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45999.305199421295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45999.305199421295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45999.305199421295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45999.305199421295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45999.305199421295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45999.305199421295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45999.305199421295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45999.305199421295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45999.305199421295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45999.305199421295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45999.305199421295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45999.305199421295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45999.305199421295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45999.305199421295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45999.305199421295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45999.305199421295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45999.305199421295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45999.305199421295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45999.305199421295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45999.305199421295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45999.305199421295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45999.305199421295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45999.305199421295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45999.305199421295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45999.305199421295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45999.305199421295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45999.305199421295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45999.305199421295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45999.305199421295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45999.305199421295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45999.305199421295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45999.305199421295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45999.305199421295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45999.305199421295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45999.305199421295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45999.305199421295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45999.305199421295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45999.305199421295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45999.305199421295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45999.305199421295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45999.305199421295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45999.305199421295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45999.305199421295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45999.305199421295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45999.305199421295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45999.305199421295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45999.305199421295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45999.305199421295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45999.305199421295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45999.305199421295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45999.305199421295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45999.305199421295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45999.305199421295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45999.305199421295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45999.305199421295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45999.305199421295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45999.305199421295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45999.305199421295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45999.305199421295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45999.305199421295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45999.305199421295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45999.305199421295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45999.305199421295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45999.305199421295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45999.305199421295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45999.305199421295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45999.305199421295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45999.305199421295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45999.305199421295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45999.305199421295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45999.305199421295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45999.305199421295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45999.305199421295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45999.305199421295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45999.305199421295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45999.305199421295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45999.305199421295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45999.305199421295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45999.305199421295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45999.305199421295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45999.305199421295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45999.305199421295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45999.305199421295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45999.305199421295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45999.305199421295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45999.305199421295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45999.305199421295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45999.305199421295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45999.305199421295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45999.305199421295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45999.305199421295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45999.305199421295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45999.305199421295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45999.305199421295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45999.305199421295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45999.305199421295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45999.305199421295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45999.305199421295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45999.305199421295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45999.305199421295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45999.305199421295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45999.305199421295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45999.305199421295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45999.305199421295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45999.305199421295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45999.305199421295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45999.305199421295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45999.305199421295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45999.305199421295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45999.305199421295</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1"/>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295.82448182869848</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39113</v>
      </c>
      <c r="F3" s="91">
        <v>45997.533333333333</v>
      </c>
      <c r="G3" s="92">
        <f t="shared" ref="G3:G31" ca="1" si="0">IFERROR(NOW()-F3,"")</f>
        <v>1.77186585648451</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0.51105567129707197</v>
      </c>
      <c r="H4" s="91">
        <v>45998.664027777777</v>
      </c>
      <c r="I4" s="107" t="str">
        <f>IFERROR(VLOOKUP(D4,DB!A:F,6,0),"")</f>
        <v>SCECO</v>
      </c>
      <c r="J4" s="107" t="str">
        <f>IFERROR(VLOOKUP(D4,DB!A:G,7,0),"")</f>
        <v>Vandalized</v>
      </c>
      <c r="K4" s="93" t="s">
        <v>39128</v>
      </c>
      <c r="L4" s="87" t="str">
        <f>IFERROR(VLOOKUP(D4,DB!A:I,9,0),"")</f>
        <v>Latis</v>
      </c>
    </row>
    <row r="5" spans="1:16" ht="30.75">
      <c r="A5" s="107" t="s">
        <v>39129</v>
      </c>
      <c r="B5" s="107" t="str">
        <f>IFERROR(VLOOKUP(D5,DB!A:K,11,0),"")</f>
        <v>R4</v>
      </c>
      <c r="C5" s="89">
        <v>3</v>
      </c>
      <c r="D5" s="87" t="s">
        <v>36247</v>
      </c>
      <c r="E5" s="90" t="s">
        <v>39106</v>
      </c>
      <c r="F5" s="91"/>
      <c r="G5" s="92">
        <f t="shared" ca="1" si="0"/>
        <v>45999.305199189817</v>
      </c>
      <c r="H5" s="91">
        <v>45999.038888888892</v>
      </c>
      <c r="I5" s="107" t="str">
        <f>IFERROR(VLOOKUP(D5,DB!A:F,6,0),"")</f>
        <v>SCECO</v>
      </c>
      <c r="J5" s="107" t="str">
        <f>IFERROR(VLOOKUP(D5,DB!A:G,7,0),"")</f>
        <v>Dead</v>
      </c>
      <c r="K5" s="93" t="s">
        <v>39130</v>
      </c>
      <c r="L5" s="87" t="str">
        <f>IFERROR(VLOOKUP(D5,DB!A:I,9,0),"")</f>
        <v>Latis</v>
      </c>
    </row>
    <row r="6" spans="1:16" ht="15" customHeight="1">
      <c r="A6" s="107" t="s">
        <v>39129</v>
      </c>
      <c r="B6" s="107" t="str">
        <f>IFERROR(VLOOKUP(D6,DB!A:K,11,0),"")</f>
        <v>R4</v>
      </c>
      <c r="C6" s="89">
        <v>1</v>
      </c>
      <c r="D6" s="87" t="s">
        <v>36372</v>
      </c>
      <c r="E6" s="90" t="s">
        <v>39106</v>
      </c>
      <c r="F6" s="91"/>
      <c r="G6" s="92">
        <f t="shared" ca="1" si="0"/>
        <v>45999.305199189817</v>
      </c>
      <c r="H6" s="91">
        <v>45998.995856481481</v>
      </c>
      <c r="I6" s="107" t="str">
        <f>IFERROR(VLOOKUP(D6,DB!A:F,6,0),"")</f>
        <v>Generator-SG</v>
      </c>
      <c r="J6" s="107" t="str">
        <f>IFERROR(VLOOKUP(D6,DB!A:G,7,0),"")</f>
        <v>Vandalized</v>
      </c>
      <c r="K6" s="93" t="s">
        <v>39131</v>
      </c>
      <c r="L6" s="87" t="str">
        <f>IFERROR(VLOOKUP(D6,DB!A:I,9,0),"")</f>
        <v>Latis</v>
      </c>
    </row>
    <row r="7" spans="1:16" ht="15" customHeight="1">
      <c r="A7" s="107" t="s">
        <v>39132</v>
      </c>
      <c r="B7" s="107" t="str">
        <f>IFERROR(VLOOKUP(D7,DB!A:K,11,0),"")</f>
        <v>R4</v>
      </c>
      <c r="C7" s="89">
        <v>2</v>
      </c>
      <c r="D7" s="87" t="s">
        <v>37328</v>
      </c>
      <c r="E7" s="90" t="s">
        <v>39106</v>
      </c>
      <c r="F7" s="91">
        <v>45999.296111111114</v>
      </c>
      <c r="G7" s="92">
        <f t="shared" ca="1" si="0"/>
        <v>9.0883101802319288E-3</v>
      </c>
      <c r="H7" s="91">
        <v>45999.280416666668</v>
      </c>
      <c r="I7" s="107" t="str">
        <f>IFERROR(VLOOKUP(D7,DB!A:F,6,0),"")</f>
        <v>SCECO</v>
      </c>
      <c r="J7" s="107" t="str">
        <f>IFERROR(VLOOKUP(D7,DB!A:G,7,0),"")</f>
        <v>Dead</v>
      </c>
      <c r="K7" s="93" t="s">
        <v>39133</v>
      </c>
      <c r="L7" s="87" t="str">
        <f>IFERROR(VLOOKUP(D7,DB!A:I,9,0),"")</f>
        <v>Latis</v>
      </c>
    </row>
    <row r="8" spans="1:16" ht="15" customHeight="1">
      <c r="A8" s="107"/>
      <c r="B8" s="107" t="str">
        <f>IFERROR(VLOOKUP(D8,DB!A:K,11,0),"")</f>
        <v/>
      </c>
      <c r="C8" s="89"/>
      <c r="D8" s="87"/>
      <c r="E8" s="90"/>
      <c r="F8" s="91"/>
      <c r="G8" s="92">
        <f t="shared" ca="1" si="0"/>
        <v>45999.305199421295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45999.305199421295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45999.305199421295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45999.305199421295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45999.305199421295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45999.305199421295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45999.305199421295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45999.305199421295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45999.305199421295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45999.305199421295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45999.305199421295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45999.305199421295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45999.305199421295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45999.305199421295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45999.305199421295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45999.305199421295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45999.305199421295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45999.305199421295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45999.305199421295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45999.305199421295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45999.305199421295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45999.305199421295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45999.305199421295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45999.305199421295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ref="G32:G95" ca="1" si="1">IFERROR(NOW()-F32,"")</f>
        <v>45999.305199421295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45999.305199421295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45999.305199421295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45999.305199421295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45999.305199421295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45999.305199421295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45999.305199421295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45999.305199421295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45999.305199421295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45999.305199421295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45999.305199421295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45999.305199421295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45999.305199421295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45999.305199421295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45999.305199421295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45999.305199421295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45999.305199421295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45999.305199421295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45999.305199421295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45999.305199421295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45999.305199421295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45999.305199421295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45999.305199421295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45999.305199421295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45999.305199421295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45999.305199421295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45999.305199421295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45999.305199421295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45999.305199421295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45999.305199421295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45999.305199421295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45999.305199421295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45999.305199421295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45999.305199421295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45999.305199421295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45999.305199421295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45999.305199421295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45999.305199421295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45999.305199421295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45999.305199421295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45999.305199421295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45999.305199421295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45999.305199421295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45999.305199421295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45999.305199421295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45999.305199421295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45999.305199421295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45999.305199421295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45999.305199421295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45999.305199421295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45999.305199421295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45999.305199421295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45999.305199421295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45999.305199421295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45999.305199421295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45999.305199421295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45999.305199421295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45999.305199421295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45999.305199421295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45999.305199421295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45999.305199421295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45999.305199421295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45999.305199421295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45999.305199421295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ref="G96:G141" ca="1" si="2">IFERROR(NOW()-F96,"")</f>
        <v>45999.305199421295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45999.305199421295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45999.305199421295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45999.305199421295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45999.305199421295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45999.305199421295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45999.305199421295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45999.305199421295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45999.305199421295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45999.305199421295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45999.305199421295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45999.305199421295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45999.305199421295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45999.305199421295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45999.305199421295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45999.305199421295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45999.305199421295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45999.305199421295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45999.305199421295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45999.305199421295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45999.305199421295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45999.305199421295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45999.305199421295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45999.305199421295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45999.305199421295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45999.305199421295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45999.305199421295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45999.305199421295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45999.305199421295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45999.305199421295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45999.305199421295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45999.305199421295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45999.305199421295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45999.305199421295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45999.305199421295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45999.305199421295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45999.305199421295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45999.305199421295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45999.305199421295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45999.305199421295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45999.305199421295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45999.305199421295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45999.305199421295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45999.305199421295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45999.305199421295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45999.305199421295</v>
      </c>
      <c r="H141" s="91"/>
      <c r="I141" s="107" t="str">
        <f>IFERROR(VLOOKUP(D141,DB!A:F,6,0),"")</f>
        <v/>
      </c>
      <c r="J141" s="107" t="str">
        <f>IFERROR(VLOOKUP(D141,DB!A:G,7,0),"")</f>
        <v/>
      </c>
      <c r="K141" s="93"/>
      <c r="L141" s="87" t="str">
        <f>IFERROR(VLOOKUP(D141,DB!A:I,9,0),"")</f>
        <v/>
      </c>
    </row>
  </sheetData>
  <dataValidations count="2">
    <dataValidation allowBlank="1" showInputMessage="1" showErrorMessage="1" sqref="E1" xr:uid="{A4F81451-56CC-4543-9497-104C4E44EE4B}"/>
    <dataValidation type="list" allowBlank="1" showInputMessage="1" showErrorMessage="1" sqref="E2:E1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107.47313923610636</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73.116322106478037</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50.644088310182269</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17.93190057870379</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2.1977107638886082</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39113</v>
      </c>
      <c r="F7" s="38">
        <v>45998.467928240738</v>
      </c>
      <c r="G7" s="131">
        <f ca="1">IFERROR(NOW()-F7,"")</f>
        <v>0.8372709490795387</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39113</v>
      </c>
      <c r="F8" s="38">
        <v>45998.699166666665</v>
      </c>
      <c r="G8" s="131">
        <f ca="1">IFERROR(NOW()-F8,"")</f>
        <v>0.60603252315195277</v>
      </c>
      <c r="H8" s="38">
        <v>45998.687361111108</v>
      </c>
      <c r="I8" s="37" t="str">
        <f>IFERROR(VLOOKUP(D8,DB!A:F,6,0),"")</f>
        <v>SCECO</v>
      </c>
      <c r="J8" s="37" t="str">
        <f>IFERROR(VLOOKUP(D8,DB!A:G,7,0),"")</f>
        <v>Vandalized+Dead</v>
      </c>
      <c r="K8" s="37" t="s">
        <v>39147</v>
      </c>
      <c r="L8" s="37" t="str">
        <f>IFERROR(VLOOKUP(D8,DB!A:I,9,0),"")</f>
        <v>Latis</v>
      </c>
    </row>
    <row r="9" spans="1:13">
      <c r="A9" s="37"/>
      <c r="B9" s="37" t="str">
        <f>IFERROR(VLOOKUP(D9,DB!A:K,11,0),"")</f>
        <v/>
      </c>
      <c r="C9" s="37"/>
      <c r="D9" s="37"/>
      <c r="E9" s="37"/>
      <c r="F9" s="38"/>
      <c r="G9" s="131">
        <f ca="1">IFERROR(NOW()-F9,"")</f>
        <v>45999.305199189817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45999.305199189817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45999.305199189817</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45999.305199189817</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45999.305199189817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45999.305199189817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45999.305199189817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45999.305199189817</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45999.305199189817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45999.305199189817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45999.305199189817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45999.305199189817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45999.305199189817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45999.305199189817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45999.305199189817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45999.305199189817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45999.305199189817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45999.305199189817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45999.305199189817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45999.305199189817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45999.305199189817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45999.305199189817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45999.305199189817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45999.305199189817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45999.305199189817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45999.305199189817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45999.305199189817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45999.305199189817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45999.305199189817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45999.305199189817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45999.305199189817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45999.305199189817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45999.305199189817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45999.305199189817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45999.305199189817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45999.305199189817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45999.305199189817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45999.305199189817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45999.305199189817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45999.305199189817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45999.305199189817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45999.305199189817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45999.305199189817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45999.305199189817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45999.305199189817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45999.305199189817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45999.305199189817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45999.305199189817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45999.305199189817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45999.305199189817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45999.305199189817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45999.305199189817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45999.305199189817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45999.305199189817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45999.305199189817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45999.305199189817</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3"/>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R6</v>
      </c>
      <c r="C2" s="116"/>
      <c r="D2" s="115" t="s">
        <v>37026</v>
      </c>
      <c r="E2" s="138"/>
      <c r="F2" s="117"/>
      <c r="G2" s="72">
        <f t="shared" ref="G2:G27" ca="1" si="0">IFERROR(NOW()-F2,"-")</f>
        <v>45999.305199189817</v>
      </c>
      <c r="H2" s="117"/>
      <c r="I2" s="115" t="str">
        <f>IFERROR(VLOOKUP(D2,DB!A:F,6,0),"")</f>
        <v>SCECO</v>
      </c>
      <c r="J2" s="115" t="str">
        <f>IFERROR(VLOOKUP(D2,DB!A:G,7,0),"")</f>
        <v>Vandalized+No BB Design</v>
      </c>
      <c r="K2" s="118"/>
      <c r="L2" s="133" t="str">
        <f>IFERROR(VLOOKUP(D2,DB!A:I,9,0),"")</f>
        <v>Latis</v>
      </c>
    </row>
    <row r="3" spans="1:16382" ht="31.5" customHeight="1">
      <c r="A3" s="114"/>
      <c r="B3" s="115" t="str">
        <f>IFERROR(VLOOKUP(D3,DB!A:K,11,0),"")</f>
        <v/>
      </c>
      <c r="C3" s="116"/>
      <c r="D3" s="115"/>
      <c r="E3" s="138"/>
      <c r="F3" s="117"/>
      <c r="G3" s="72">
        <f t="shared" ca="1" si="0"/>
        <v>45999.305199189817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45999.305199189817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45999.305199189817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45999.305199189817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45999.305199189817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45999.305199189817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45999.305199189817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45999.305199189817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45999.305199189817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45999.305199189817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45999.305199189817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45999.305199189817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45999.305199189817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45999.305199189817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45999.305199189817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45999.305199189817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45999.305199189817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45999.305199189817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45999.305199189817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45999.305199189817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45999.305199189817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45999.305199189817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45999.305199189817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45999.305199189817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45999.305199189817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ref="G28:G91" ca="1" si="1">IFERROR(NOW()-F28,"-")</f>
        <v>45999.305199189817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45999.305199189817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45999.305199189817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45999.305199189817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45999.305199189817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45999.305199189817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45999.305199189817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45999.305199189817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45999.305199189817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45999.305199189817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45999.305199189817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45999.305199189817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45999.305199189817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45999.305199189817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45999.305199189817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45999.305199189817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45999.305199189817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45999.305199189817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45999.305199189817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45999.305199189817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45999.305199189817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45999.305199189817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45999.305199189817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45999.305199189817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45999.305199189817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45999.305199189817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45999.305199189817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45999.305199189817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45999.305199189817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45999.305199189817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45999.305199189817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45999.305199189817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45999.305199189817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45999.305199189817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45999.305199189817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45999.305199189817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45999.305199189817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45999.305199189817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45999.305199189817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45999.305199189817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45999.305199189817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45999.305199189817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45999.305199189817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45999.305199189817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45999.305199189817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45999.305199189817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45999.305199189817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45999.305199189817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45999.305199189817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45999.305199189817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45999.305199189817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45999.305199189817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45999.305199189817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45999.305199189817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45999.305199189817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45999.305199189817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45999.305199189817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45999.305199189817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45999.305199189817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45999.305199189817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45999.305199189817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45999.305199189817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45999.305199189817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45999.305199189817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ref="G92:G155" ca="1" si="2">IFERROR(NOW()-F92,"-")</f>
        <v>45999.305199189817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45999.305199189817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45999.305199189817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45999.305199189817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45999.305199189817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45999.305199189817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45999.305199189817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45999.305199189817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45999.305199189817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45999.305199189817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45999.305199189817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45999.305199189817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45999.305199189817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45999.305199189817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45999.305199189817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45999.305199189817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45999.305199189817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45999.305199189817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45999.305199189817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45999.305199189817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45999.305199189817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45999.305199189817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45999.305199189817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45999.305199189817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45999.305199189817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45999.305199189817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45999.305199189817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45999.305199189817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45999.305199189817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45999.305199189817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45999.305199189817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45999.305199189817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45999.305199189817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45999.305199189817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45999.305199189817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45999.305199189817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45999.305199189817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45999.305199189817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45999.305199189817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45999.305199189817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45999.305199189817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45999.305199189817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45999.305199189817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45999.305199189817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45999.305199189817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45999.305199189817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45999.305199189817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45999.305199189817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45999.305199189817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45999.305199189817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45999.305199189817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45999.305199189817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45999.305199189817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45999.305199189817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45999.305199189817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45999.305199189817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45999.305199189817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45999.305199189817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45999.305199189817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45999.305199189817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45999.305199189817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45999.305199189817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45999.305199189817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45999.305199189817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ref="G156:G219" ca="1" si="3">IFERROR(NOW()-F156,"-")</f>
        <v>45999.305199189817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45999.305199189817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45999.305199189817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45999.305199189817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45999.305199189817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45999.305199189817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45999.305199189817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45999.305199189817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45999.305199189817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45999.305199189817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45999.305199189817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45999.305199189817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45999.305199189817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45999.305199189817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45999.305199189817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45999.305199189817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45999.305199189817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45999.305199189817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45999.305199189817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45999.305199189817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45999.305199189817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45999.305199189817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45999.305199189817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45999.305199189817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45999.305199189817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45999.305199189817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45999.305199189817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45999.305199189817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45999.305199189817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45999.305199189817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45999.305199189817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45999.305199189817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45999.305199189817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45999.305199189817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45999.305199189817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45999.305199189817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45999.305199189817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45999.305199189817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45999.305199189817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45999.305199189817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45999.305199189817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45999.305199189817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45999.305199189817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45999.305199189817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45999.305199189817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45999.305199189817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45999.305199189817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45999.305199189817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45999.305199189817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45999.305199189817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45999.305199189817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45999.305199189817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45999.305199189817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45999.305199189817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45999.305199189817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45999.305199189817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45999.305199189817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45999.305199189817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45999.305199189817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45999.305199189817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45999.305199189817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45999.305199189817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45999.305199189817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45999.305199189817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ref="G220:G283" ca="1" si="4">IFERROR(NOW()-F220,"-")</f>
        <v>45999.305199189817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45999.305199189817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45999.305199189817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45999.305199189817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45999.305199189817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45999.305199189817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45999.305199189817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45999.305199189817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45999.305199189817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45999.305199189817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45999.305199189817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45999.305199189817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45999.305199189817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45999.305199189817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45999.305199189817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45999.305199189817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45999.305199189817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45999.305199189817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45999.305199189817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45999.305199189817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45999.305199189817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45999.305199189817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45999.305199189817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45999.305199189817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45999.305199189817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45999.305199189817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45999.305199189817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45999.305199189817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45999.305199189817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45999.305199189817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45999.305199189817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45999.305199189817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45999.305199189817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45999.305199189817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45999.305199189817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45999.305199189817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45999.305199189817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45999.305199189817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45999.305199189817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45999.305199189817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45999.305199189817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45999.305199189817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45999.305199189817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45999.305199189817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45999.305199189817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45999.305199189817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45999.305199189817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45999.305199189817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45999.305199189817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45999.305199189817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45999.305199189817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45999.305199189817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45999.305199189817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45999.305199189817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45999.305199189817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45999.305199189817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45999.305199189817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45999.305199189817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45999.305199189817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45999.305199189817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45999.305199189817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45999.305199189817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45999.305199189817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45999.305199189817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ref="G284:G347" ca="1" si="5">IFERROR(NOW()-F284,"-")</f>
        <v>45999.305199189817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45999.305199189817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45999.305199189817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45999.305199189817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45999.305199189817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45999.305199189817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45999.305199189817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45999.305199189817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45999.305199189817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45999.305199189817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45999.305199189817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45999.305199189817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45999.305199189817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45999.305199189817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45999.305199189817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45999.305199189817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45999.305199189817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45999.305199189817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45999.305199189817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45999.305199189817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45999.305199189817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45999.305199189817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45999.305199189817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45999.305199189817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45999.305199189817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45999.305199189817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45999.305199189817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45999.305199189817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45999.305199189817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45999.305199189817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45999.305199189817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45999.305199189817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45999.305199189817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45999.305199189817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45999.305199189817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45999.305199189817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45999.305199189817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45999.305199189817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45999.305199189817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45999.305199189817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45999.305199189817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45999.305199189817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45999.305199189817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45999.305199189817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45999.305199189817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45999.305199189817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45999.305199189817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45999.305199189817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45999.305199189817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45999.305199189817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45999.305199189817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45999.305199189817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45999.305199189817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45999.305199189817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45999.305199189817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45999.305199189817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45999.305199189817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45999.305199189817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45999.305199189817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45999.305199189817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45999.305199189817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45999.305199189817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45999.305199189817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45999.305199189817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ref="G348:G411" ca="1" si="6">IFERROR(NOW()-F348,"-")</f>
        <v>45999.305199189817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45999.305199189817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45999.305199189817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45999.305199189817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45999.305199189817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45999.305199189817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45999.305199189817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45999.305199189817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45999.305199189817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45999.305199189817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45999.305199189817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45999.305199189817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45999.305199189817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45999.305199189817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45999.305199189817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45999.305199189817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45999.305199189817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45999.305199189817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45999.305199189817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45999.305199189817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45999.305199189817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45999.305199189817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45999.305199189817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45999.305199189817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45999.305199189817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45999.305199189817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45999.305199189817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45999.305199189817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45999.305199189817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45999.305199189817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45999.305199189817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45999.305199189817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45999.305199189817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45999.305199189817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45999.305199189817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45999.305199189817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45999.305199189817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45999.305199189817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45999.305199189817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45999.305199189817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45999.305199189817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45999.305199189817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45999.305199189817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45999.305199189817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45999.305199189817</v>
      </c>
      <c r="H392" s="117"/>
      <c r="I392" s="115" t="str">
        <f>IFERROR(VLOOKUP(D392,DB!A:F,6,0),"")</f>
        <v/>
      </c>
      <c r="J392" s="115" t="str">
        <f>IFERROR(VLOOKUP(D392,DB!A:G,7,0),"")</f>
        <v/>
      </c>
      <c r="K392" s="118"/>
      <c r="L392" s="133" t="str">
        <f>IFERROR(VLOOKUP(D392,DB!A:I,9,0),"")</f>
        <v/>
      </c>
    </row>
    <row r="393" spans="1:12" ht="31.5" customHeight="1">
      <c r="A393" s="139"/>
      <c r="B393" s="140" t="str">
        <f>IFERROR(VLOOKUP(D393,DB!A:K,11,0),"")</f>
        <v/>
      </c>
      <c r="C393" s="141"/>
      <c r="D393" s="140"/>
      <c r="E393" s="138"/>
      <c r="F393" s="142"/>
      <c r="G393" s="143">
        <f t="shared" ca="1" si="6"/>
        <v>45999.305199189817</v>
      </c>
      <c r="H393" s="142"/>
      <c r="I393" s="140" t="str">
        <f>IFERROR(VLOOKUP(D393,DB!A:F,6,0),"")</f>
        <v/>
      </c>
      <c r="J393" s="140" t="str">
        <f>IFERROR(VLOOKUP(D393,DB!A:G,7,0),"")</f>
        <v/>
      </c>
      <c r="K393" s="144"/>
      <c r="L393" s="145" t="str">
        <f>IFERROR(VLOOKUP(D393,DB!A:I,9,0),"")</f>
        <v/>
      </c>
    </row>
  </sheetData>
  <dataValidations count="2">
    <dataValidation allowBlank="1" showInputMessage="1" showErrorMessage="1" sqref="E1" xr:uid="{9E1BC488-8814-4F8A-8DBE-742B3278AB71}"/>
    <dataValidation type="list" allowBlank="1" showInputMessage="1" showErrorMessage="1" sqref="E2:E3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2025-12-08T04:21:32Z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