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880" documentId="13_ncr:1_{F6CB121F-512D-4AA6-A0C1-0FB36C537598}" xr6:coauthVersionLast="47" xr6:coauthVersionMax="47" xr10:uidLastSave="{505913D1-00BD-4012-A18E-4C9FBCE202AF}"/>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 i="5" l="1"/>
  <c r="G11" i="5"/>
  <c r="L14" i="6"/>
  <c r="L15" i="6"/>
  <c r="L16" i="6"/>
  <c r="L17" i="6"/>
  <c r="L18" i="6"/>
  <c r="L19" i="6"/>
  <c r="L20" i="6"/>
  <c r="L21" i="6"/>
  <c r="L22" i="6"/>
  <c r="L23" i="6"/>
  <c r="L24" i="6"/>
  <c r="L25" i="6"/>
  <c r="L26" i="6"/>
  <c r="L27" i="6"/>
  <c r="L28" i="6"/>
  <c r="L29" i="6"/>
  <c r="L30" i="6"/>
  <c r="L31" i="6"/>
  <c r="L32" i="6"/>
  <c r="L33" i="6"/>
  <c r="L34" i="6"/>
  <c r="L35" i="6"/>
  <c r="L36" i="6"/>
  <c r="L37" i="6"/>
  <c r="L38" i="6"/>
  <c r="L39" i="6"/>
  <c r="J14" i="6"/>
  <c r="J15" i="6"/>
  <c r="J16" i="6"/>
  <c r="J17" i="6"/>
  <c r="J18" i="6"/>
  <c r="J19" i="6"/>
  <c r="J20" i="6"/>
  <c r="J21" i="6"/>
  <c r="J22" i="6"/>
  <c r="J23" i="6"/>
  <c r="J24" i="6"/>
  <c r="J25" i="6"/>
  <c r="J26" i="6"/>
  <c r="J27" i="6"/>
  <c r="J28" i="6"/>
  <c r="J29" i="6"/>
  <c r="J30" i="6"/>
  <c r="J31" i="6"/>
  <c r="J32" i="6"/>
  <c r="J33" i="6"/>
  <c r="J34" i="6"/>
  <c r="J35" i="6"/>
  <c r="J36" i="6"/>
  <c r="J37" i="6"/>
  <c r="J38" i="6"/>
  <c r="J39" i="6"/>
  <c r="I14" i="6"/>
  <c r="I15" i="6"/>
  <c r="I16" i="6"/>
  <c r="I17" i="6"/>
  <c r="I18" i="6"/>
  <c r="I19" i="6"/>
  <c r="I20" i="6"/>
  <c r="I21" i="6"/>
  <c r="I22" i="6"/>
  <c r="I23" i="6"/>
  <c r="I24" i="6"/>
  <c r="I25" i="6"/>
  <c r="I26" i="6"/>
  <c r="I27" i="6"/>
  <c r="I28" i="6"/>
  <c r="I29" i="6"/>
  <c r="I30" i="6"/>
  <c r="I31" i="6"/>
  <c r="I32" i="6"/>
  <c r="I33" i="6"/>
  <c r="I34" i="6"/>
  <c r="I35" i="6"/>
  <c r="I36" i="6"/>
  <c r="I37" i="6"/>
  <c r="I38" i="6"/>
  <c r="I39" i="6"/>
  <c r="G14" i="6"/>
  <c r="G15" i="6"/>
  <c r="G16" i="6"/>
  <c r="G17" i="6"/>
  <c r="G18" i="6"/>
  <c r="G19" i="6"/>
  <c r="G20" i="6"/>
  <c r="G21" i="6"/>
  <c r="G22" i="6"/>
  <c r="G23" i="6"/>
  <c r="G24" i="6"/>
  <c r="G25" i="6"/>
  <c r="G26" i="6"/>
  <c r="G27" i="6"/>
  <c r="G28" i="6"/>
  <c r="G29" i="6"/>
  <c r="G30" i="6"/>
  <c r="G31" i="6"/>
  <c r="G32" i="6"/>
  <c r="G33" i="6"/>
  <c r="G34" i="6"/>
  <c r="G35" i="6"/>
  <c r="G36" i="6"/>
  <c r="G37" i="6"/>
  <c r="G38" i="6"/>
  <c r="G39" i="6"/>
  <c r="B14" i="6"/>
  <c r="B15" i="6"/>
  <c r="B16" i="6"/>
  <c r="B17" i="6"/>
  <c r="B18" i="6"/>
  <c r="B19" i="6"/>
  <c r="B20" i="6"/>
  <c r="B21" i="6"/>
  <c r="B22" i="6"/>
  <c r="B23" i="6"/>
  <c r="B24" i="6"/>
  <c r="B25" i="6"/>
  <c r="B26" i="6"/>
  <c r="B27" i="6"/>
  <c r="B28" i="6"/>
  <c r="B29" i="6"/>
  <c r="B30" i="6"/>
  <c r="B31" i="6"/>
  <c r="B32" i="6"/>
  <c r="B33" i="6"/>
  <c r="B34" i="6"/>
  <c r="B35" i="6"/>
  <c r="B36" i="6"/>
  <c r="B37" i="6"/>
  <c r="B38" i="6"/>
  <c r="B3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I10" i="5"/>
  <c r="J10" i="5"/>
  <c r="L10" i="5"/>
  <c r="B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alcChain>
</file>

<file path=xl/sharedStrings.xml><?xml version="1.0" encoding="utf-8"?>
<sst xmlns="http://schemas.openxmlformats.org/spreadsheetml/2006/main" count="180336" uniqueCount="39140">
  <si>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</si>
  <si>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</si>
  <si>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</si>
  <si>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</si>
  <si>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</si>
  <si>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</si>
  <si>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</si>
  <si>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</si>
  <si>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</si>
  <si>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</si>
  <si>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</si>
  <si>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</si>
  <si>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</si>
  <si>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</si>
  <si>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</si>
  <si>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</si>
  <si>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</si>
  <si>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</si>
  <si>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</si>
  <si>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</si>
  <si>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</si>
  <si>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</si>
  <si>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</si>
  <si>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</si>
  <si>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</si>
  <si>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</si>
  <si>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</si>
  <si>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</si>
  <si>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</si>
  <si>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</si>
  <si>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</si>
  <si>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</si>
  <si>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</si>
  <si>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</si>
  <si>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</si>
  <si>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</si>
  <si>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</si>
  <si>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</si>
  <si>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</si>
  <si>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</si>
  <si>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</si>
  <si>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</si>
  <si>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</si>
  <si>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</si>
  <si>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</si>
  <si>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</si>
  <si>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</si>
  <si>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</si>
  <si>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</si>
  <si>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</si>
  <si>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</si>
  <si>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</si>
  <si>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</si>
  <si>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</si>
  <si>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</si>
  <si>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</si>
  <si>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</si>
  <si>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</si>
  <si>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</si>
  <si>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</si>
  <si>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</si>
  <si>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</si>
  <si>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</si>
  <si>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</si>
  <si>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</si>
  <si>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</si>
  <si>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</si>
  <si>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</si>
  <si>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</si>
  <si>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</si>
  <si>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</si>
  <si>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</si>
  <si>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</si>
  <si>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</si>
  <si>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</si>
  <si>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</si>
  <si>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</si>
  <si>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</si>
  <si>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</si>
  <si>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</si>
  <si>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</si>
  <si>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</si>
  <si>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</si>
  <si>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</si>
  <si>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</si>
  <si>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</si>
  <si>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</si>
  <si>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</si>
  <si>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</si>
  <si>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</si>
  <si>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</si>
  <si>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</si>
  <si>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</si>
  <si>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</si>
  <si>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</si>
  <si>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</si>
  <si>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</si>
  <si>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</si>
  <si>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</si>
  <si>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</si>
  <si>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</si>
  <si>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</si>
  <si>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</si>
  <si>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</si>
  <si>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</si>
  <si>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</si>
  <si>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</si>
  <si>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</si>
  <si>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</si>
  <si>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</si>
  <si>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</si>
  <si>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</si>
  <si>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</si>
  <si>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</si>
  <si>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</si>
  <si>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</si>
  <si>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</si>
  <si>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</si>
  <si>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</si>
  <si>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</si>
  <si>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</si>
  <si>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</si>
  <si>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</si>
  <si>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</si>
  <si>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</si>
  <si>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</si>
  <si>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</si>
  <si>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</si>
  <si>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</si>
  <si>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</si>
  <si>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</si>
  <si>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</si>
  <si>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</si>
  <si>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</si>
  <si>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</si>
  <si>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</si>
  <si>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</si>
  <si>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</si>
  <si>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</si>
  <si>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</si>
  <si>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</si>
  <si>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</si>
  <si>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</si>
  <si>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</si>
  <si>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</si>
  <si>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</si>
  <si>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</si>
  <si>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</si>
  <si>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</si>
  <si>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</si>
  <si>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</si>
  <si>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</si>
  <si>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</si>
  <si>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</si>
  <si>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</si>
  <si>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</si>
  <si>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</si>
  <si>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</si>
  <si>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</si>
  <si>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</si>
  <si>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</si>
  <si>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</si>
  <si>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</si>
  <si>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</si>
  <si>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</si>
  <si>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</si>
  <si>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</si>
  <si>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</si>
  <si>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</si>
  <si>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</si>
  <si>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</si>
  <si>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</si>
  <si>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</si>
  <si>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</si>
  <si>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</si>
  <si>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</si>
  <si>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</si>
  <si>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</si>
  <si>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</si>
  <si>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</si>
  <si>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</si>
  <si>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</si>
  <si>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</si>
  <si>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</si>
  <si>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</si>
  <si>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</si>
  <si>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</si>
  <si>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</si>
  <si>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</si>
  <si>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</si>
  <si>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</si>
  <si>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</si>
  <si>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</si>
  <si>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</si>
  <si>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</si>
  <si>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</si>
  <si>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</si>
  <si>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</si>
  <si>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</si>
  <si>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</si>
  <si>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</si>
  <si>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</si>
  <si>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</si>
  <si>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</si>
  <si>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</si>
  <si>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</si>
  <si>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</si>
  <si>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</si>
  <si>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</si>
  <si>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</si>
  <si>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</si>
  <si>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</si>
  <si>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</si>
  <si>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</si>
  <si>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</si>
  <si>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</si>
  <si>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</si>
  <si>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</si>
  <si>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</si>
  <si>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</si>
  <si>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</si>
  <si>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</si>
  <si>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</si>
  <si>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</si>
  <si>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</si>
  <si>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</si>
  <si>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</si>
  <si>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</si>
  <si>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</si>
  <si>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</si>
  <si>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</si>
  <si>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</si>
  <si>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</si>
  <si>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</si>
  <si>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</si>
  <si>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</si>
  <si>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</si>
  <si>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</si>
  <si>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</si>
  <si>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</si>
  <si>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</si>
  <si>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</si>
  <si>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</si>
  <si>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</si>
  <si>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</si>
  <si>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</si>
  <si>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</si>
  <si>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</si>
  <si>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</si>
  <si>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</si>
  <si>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</si>
  <si>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</si>
  <si>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</si>
  <si>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</si>
  <si>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</si>
  <si>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</si>
  <si>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</si>
  <si>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</si>
  <si>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</si>
  <si>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</si>
  <si>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</si>
  <si>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</si>
  <si>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</si>
  <si>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</si>
  <si>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</si>
  <si>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</si>
  <si>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</si>
  <si>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</si>
  <si>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</si>
  <si>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</si>
  <si>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</si>
  <si>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</si>
  <si>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</si>
  <si>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</si>
  <si>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</si>
  <si>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</si>
  <si>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</si>
  <si>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</si>
  <si>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</si>
  <si>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</si>
  <si>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</si>
  <si>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</si>
  <si>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</si>
  <si>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</si>
  <si>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</si>
  <si>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</si>
  <si>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</si>
  <si>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</si>
  <si>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</si>
  <si>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</si>
  <si>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</si>
  <si>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</si>
  <si>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</si>
  <si>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</si>
  <si>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</si>
  <si>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</si>
  <si>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</si>
  <si>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</si>
  <si>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</si>
  <si>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</si>
  <si>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</si>
  <si>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</si>
  <si>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</si>
  <si>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</si>
  <si>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</si>
  <si>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</si>
  <si>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</si>
  <si>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</si>
  <si>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</si>
  <si>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</si>
  <si>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</si>
  <si>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</si>
  <si>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</si>
  <si>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</si>
  <si>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</si>
  <si>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</si>
  <si>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</si>
  <si>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</si>
  <si>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</si>
  <si>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</si>
  <si>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</si>
  <si>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</si>
  <si>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</si>
  <si>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</si>
  <si>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</si>
  <si>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</si>
  <si>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</si>
  <si>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</si>
  <si>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</si>
  <si>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</si>
  <si>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</si>
  <si>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</si>
  <si>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</si>
  <si>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</si>
  <si>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</si>
  <si>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</si>
  <si>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</si>
  <si>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</si>
  <si>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</si>
  <si>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</si>
  <si>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</si>
  <si>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</si>
  <si>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</si>
  <si>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</si>
  <si>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</si>
  <si>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</si>
  <si>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</si>
  <si>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</si>
  <si>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</si>
  <si>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</si>
  <si>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</si>
  <si>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</si>
  <si>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</si>
  <si>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</si>
  <si>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</si>
  <si>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</si>
  <si>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</si>
  <si>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</si>
  <si>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</si>
  <si>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</si>
  <si>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</si>
  <si>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</si>
  <si>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</si>
  <si>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</si>
  <si>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</si>
  <si>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</si>
  <si>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</si>
  <si>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</si>
  <si>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</si>
  <si>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</si>
  <si>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</si>
  <si>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</si>
  <si>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</si>
  <si>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</si>
  <si>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</si>
  <si>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</si>
  <si>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</si>
  <si>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</si>
  <si>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</si>
  <si>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</si>
  <si>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</si>
  <si>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</si>
  <si>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</si>
  <si>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</si>
  <si>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</si>
  <si>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</si>
  <si>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</si>
  <si>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</si>
  <si>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</si>
  <si>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</si>
  <si>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</si>
  <si>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</si>
  <si>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</si>
  <si>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</si>
  <si>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</si>
  <si>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</si>
  <si>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</si>
  <si>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</si>
  <si>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</si>
  <si>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</si>
  <si>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</si>
  <si>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</si>
  <si>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</si>
  <si>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</si>
  <si>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</si>
  <si>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</si>
  <si>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</si>
  <si>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</si>
  <si>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</si>
  <si>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</si>
  <si>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</si>
  <si>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</si>
  <si>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</si>
  <si>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</si>
  <si>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</si>
  <si>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</si>
  <si>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</si>
  <si>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</si>
  <si>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</si>
  <si>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</si>
  <si>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</si>
  <si>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</si>
  <si>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</si>
  <si>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</si>
  <si>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</si>
  <si>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</si>
  <si>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</si>
  <si>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</si>
  <si>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</si>
  <si>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</si>
  <si>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</si>
  <si>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</si>
  <si>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</si>
  <si>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</si>
  <si>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</si>
  <si>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</si>
  <si>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</si>
  <si>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</si>
  <si>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</si>
  <si>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</si>
  <si>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</si>
  <si>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</si>
  <si>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</si>
  <si>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</si>
  <si>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</si>
  <si>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</si>
  <si>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</si>
  <si>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</si>
  <si>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</si>
  <si>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</si>
  <si>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</si>
  <si>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</si>
  <si>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</si>
  <si>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</si>
  <si>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</si>
  <si>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</si>
  <si>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</si>
  <si>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</si>
  <si>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</si>
  <si>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</si>
  <si>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</si>
  <si>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</si>
  <si>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</si>
  <si>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</si>
  <si>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</si>
  <si>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</si>
  <si>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</si>
  <si>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</si>
  <si>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</si>
  <si>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</si>
  <si>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</si>
  <si>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</si>
  <si>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</si>
  <si>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</si>
  <si>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</si>
  <si>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</si>
  <si>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</si>
  <si>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</si>
  <si>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</si>
  <si>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</si>
  <si>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</si>
  <si>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</si>
  <si>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</si>
  <si>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</si>
  <si>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</si>
  <si>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</si>
  <si>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</si>
  <si>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</si>
  <si>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</si>
  <si>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</si>
  <si>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</si>
  <si>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</si>
  <si>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</si>
  <si>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</si>
  <si>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</si>
  <si>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</si>
  <si>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</si>
  <si>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</si>
  <si>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</si>
  <si>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</si>
  <si>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</si>
  <si>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</si>
  <si>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</si>
  <si>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</si>
  <si>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</si>
  <si>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</si>
  <si>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</si>
  <si>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</si>
  <si>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</si>
  <si>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</si>
  <si>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</si>
  <si>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</si>
  <si>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</si>
  <si>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</si>
  <si>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</si>
  <si>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</si>
  <si>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</si>
  <si>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</si>
  <si>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</si>
  <si>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</si>
  <si>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</si>
  <si>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</si>
  <si>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</si>
  <si>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</si>
  <si>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</si>
  <si>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</si>
  <si>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</si>
  <si>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</si>
  <si>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</si>
  <si>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</si>
  <si>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</si>
  <si>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</si>
  <si>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</si>
  <si>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</si>
  <si>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</si>
  <si>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</si>
  <si>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</si>
  <si>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</si>
  <si>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</si>
  <si>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</si>
  <si>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</si>
  <si>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</si>
  <si>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</si>
  <si>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</si>
  <si>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</si>
  <si>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</si>
  <si>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</si>
  <si>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</si>
  <si>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</si>
  <si>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</si>
  <si>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</si>
  <si>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</si>
  <si>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</si>
  <si>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</si>
  <si>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</si>
  <si>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</si>
  <si>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</si>
  <si>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</si>
  <si>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</si>
  <si>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</si>
  <si>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</si>
  <si>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</si>
  <si>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</si>
  <si>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</si>
  <si>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</si>
  <si>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</si>
  <si>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</si>
  <si>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</si>
  <si>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</si>
  <si>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</si>
  <si>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</si>
  <si>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</si>
  <si>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</si>
  <si>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</si>
  <si>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</si>
  <si>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</si>
  <si>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</si>
  <si>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</si>
  <si>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</si>
  <si>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</si>
  <si>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</si>
  <si>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</si>
  <si>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</si>
  <si>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</si>
  <si>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</si>
  <si>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</si>
  <si>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</si>
  <si>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</si>
  <si>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</si>
  <si>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</si>
  <si>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</si>
  <si>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</si>
  <si>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</si>
  <si>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</si>
  <si>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</si>
  <si>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</si>
  <si>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</si>
  <si>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</si>
  <si>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</si>
  <si>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</si>
  <si>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</si>
  <si>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</si>
  <si>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</si>
  <si>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</si>
  <si>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</si>
  <si>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</si>
  <si>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</si>
  <si>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</si>
  <si>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</si>
  <si>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</si>
  <si>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</si>
  <si>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</si>
  <si>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</si>
  <si>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</si>
  <si>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</si>
  <si>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</si>
  <si>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</si>
  <si>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</si>
  <si>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</si>
  <si>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</si>
  <si>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</si>
  <si>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</si>
  <si>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</si>
  <si>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</si>
  <si>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</si>
  <si>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</si>
  <si>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</si>
  <si>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</si>
  <si>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</si>
  <si>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</si>
  <si>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</si>
  <si>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</si>
  <si>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</si>
  <si>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</si>
  <si>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</si>
  <si>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</si>
  <si>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</si>
  <si>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</si>
  <si>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</si>
  <si>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</si>
  <si>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</si>
  <si>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</si>
  <si>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</si>
  <si>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</si>
  <si>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</si>
  <si>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</si>
  <si>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</si>
  <si>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</si>
  <si>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</si>
  <si>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</si>
  <si>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</si>
  <si>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</si>
  <si>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</si>
  <si>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</si>
  <si>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</si>
  <si>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</si>
  <si>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</si>
  <si>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</si>
  <si>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</si>
  <si>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</si>
  <si>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</si>
  <si>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</si>
  <si>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</si>
  <si>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</si>
  <si>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</si>
  <si>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</si>
  <si>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</si>
  <si>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</si>
  <si>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</si>
  <si>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</si>
  <si>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</si>
  <si>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</si>
  <si>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</si>
  <si>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</si>
  <si>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</si>
  <si>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</si>
  <si>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</si>
  <si>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</si>
  <si>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</si>
  <si>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</si>
  <si>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</si>
  <si>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</si>
  <si>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</si>
  <si>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</si>
  <si>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</si>
  <si>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</si>
  <si>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</si>
  <si>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</si>
  <si>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</si>
  <si>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</si>
  <si>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</si>
  <si>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</si>
  <si>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</si>
  <si>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</si>
  <si>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</si>
  <si>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</si>
  <si>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</si>
  <si>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</si>
  <si>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</si>
  <si>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</si>
  <si>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</si>
  <si>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</si>
  <si>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</si>
  <si>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</si>
  <si>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</si>
  <si>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</si>
  <si>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</si>
  <si>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</si>
  <si>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</si>
  <si>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</si>
  <si>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</si>
  <si>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</si>
  <si>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</si>
  <si>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</si>
  <si>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</si>
  <si>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</si>
  <si>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</si>
  <si>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</si>
  <si>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</si>
  <si>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</si>
  <si>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</si>
  <si>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</si>
  <si>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</si>
  <si>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</si>
  <si>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</si>
  <si>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</si>
  <si>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</si>
  <si>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</si>
  <si>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</si>
  <si>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</si>
  <si>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</si>
  <si>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</si>
  <si>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</si>
  <si>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</si>
  <si>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</si>
  <si>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</si>
  <si>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</si>
  <si>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</si>
  <si>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</si>
  <si>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</si>
  <si>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</si>
  <si>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</si>
  <si>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</si>
  <si>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</si>
  <si>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</si>
  <si>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</si>
  <si>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</si>
  <si>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</si>
  <si>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</si>
  <si>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</si>
  <si>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</si>
  <si>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</si>
  <si>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</si>
  <si>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</si>
  <si>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</si>
  <si>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</si>
  <si>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</si>
  <si>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</si>
  <si>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</si>
  <si>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</si>
  <si>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</si>
  <si>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</si>
  <si>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</si>
  <si>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</si>
  <si>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</si>
  <si>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</si>
  <si>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</si>
  <si>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</si>
  <si>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</si>
  <si>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</si>
  <si>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</si>
  <si>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</si>
  <si>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</si>
  <si>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</si>
  <si>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</si>
  <si>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</si>
  <si>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</si>
  <si>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</si>
  <si>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</si>
  <si>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</si>
  <si>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</si>
  <si>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</si>
  <si>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</si>
  <si>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</si>
  <si>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</si>
  <si>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</si>
  <si>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</si>
  <si>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</si>
  <si>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</si>
  <si>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</si>
  <si>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</si>
  <si>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</si>
  <si>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</si>
  <si>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</si>
  <si>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</si>
  <si>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</si>
  <si>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</si>
  <si>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</si>
  <si>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</si>
  <si>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</si>
  <si>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</si>
  <si>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</si>
  <si>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</si>
  <si>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</si>
  <si>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</si>
  <si>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</si>
  <si>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</si>
  <si>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</si>
  <si>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</si>
  <si>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</si>
  <si>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</si>
  <si>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</si>
  <si>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</si>
  <si>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</si>
  <si>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</si>
  <si>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</si>
  <si>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</si>
  <si>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</si>
  <si>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</si>
  <si>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</si>
  <si>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</si>
  <si>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</si>
  <si>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</si>
  <si>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</si>
  <si>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</si>
  <si>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</si>
  <si>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</si>
  <si>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</si>
  <si>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</si>
  <si>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</si>
  <si>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</si>
  <si>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</si>
  <si>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</si>
  <si>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</si>
  <si>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</si>
  <si>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</si>
  <si>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</si>
  <si>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</si>
  <si>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</si>
  <si>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</si>
  <si>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</si>
  <si>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</si>
  <si>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</si>
  <si>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</si>
  <si>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</si>
  <si>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</si>
  <si>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</si>
  <si>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</si>
  <si>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</si>
  <si>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</si>
  <si>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</si>
  <si>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</si>
  <si>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</si>
  <si>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</si>
  <si>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</si>
  <si>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</si>
  <si>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</si>
  <si>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</si>
  <si>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</si>
  <si>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</si>
  <si>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</si>
  <si>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</si>
  <si>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</si>
  <si>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</si>
  <si>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</si>
  <si>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</si>
  <si>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</si>
  <si>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</si>
  <si>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</si>
  <si>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</si>
  <si>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</si>
  <si>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</si>
  <si>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</si>
  <si>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</si>
  <si>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</si>
  <si>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</si>
  <si>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</si>
  <si>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</si>
  <si>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</si>
  <si>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</si>
  <si>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</si>
  <si>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</si>
  <si>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</si>
  <si>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</si>
  <si>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</si>
  <si>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</si>
  <si>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</si>
  <si>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</si>
  <si>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</si>
  <si>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</si>
  <si>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</si>
  <si>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</si>
  <si>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</si>
  <si>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</si>
  <si>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</si>
  <si>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</si>
  <si>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</si>
  <si>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</si>
  <si>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</si>
  <si>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</si>
  <si>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</si>
  <si>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</si>
  <si>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</si>
  <si>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</si>
  <si>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</si>
  <si>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</si>
  <si>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</si>
  <si>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</si>
  <si>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</si>
  <si>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</si>
  <si>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</si>
  <si>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</si>
  <si>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</si>
  <si>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</si>
  <si>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</si>
  <si>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</si>
  <si>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</si>
  <si>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</si>
  <si>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</si>
  <si>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</si>
  <si>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</si>
  <si>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</si>
  <si>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</si>
  <si>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</si>
  <si>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</si>
  <si>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</si>
  <si>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</si>
  <si>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</si>
  <si>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</si>
  <si>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</si>
  <si>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</si>
  <si>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</si>
  <si>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</si>
  <si>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</si>
  <si>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</si>
  <si>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</si>
  <si>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</si>
  <si>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</si>
  <si>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</si>
  <si>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</si>
  <si>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</si>
  <si>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</si>
  <si>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</si>
  <si>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</si>
  <si>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</si>
  <si>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</si>
  <si>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</si>
  <si>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</si>
  <si>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</si>
  <si>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</si>
  <si>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</si>
  <si>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</si>
  <si>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</si>
  <si>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</si>
  <si>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</si>
  <si>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</si>
  <si>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</si>
  <si>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</si>
  <si>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</si>
  <si>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</si>
  <si>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</si>
  <si>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</si>
  <si>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</si>
  <si>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</si>
  <si>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</si>
  <si>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</si>
  <si>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</si>
  <si>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</si>
  <si>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</si>
  <si>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</si>
  <si>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</si>
  <si>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</si>
  <si>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</si>
  <si>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</si>
  <si>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</si>
  <si>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</si>
  <si>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</si>
  <si>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</si>
  <si>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</si>
  <si>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</si>
  <si>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</si>
  <si>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</si>
  <si>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</si>
  <si>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</si>
  <si>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</si>
  <si>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</si>
  <si>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</si>
  <si>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</si>
  <si>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</si>
  <si>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</si>
  <si>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</si>
  <si>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</si>
  <si>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</si>
  <si>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</si>
  <si>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</si>
  <si>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</si>
  <si>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</si>
  <si>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</si>
  <si>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</si>
  <si>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</si>
  <si>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</si>
  <si>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</si>
  <si>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</si>
  <si>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</si>
  <si>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</si>
  <si>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</si>
  <si>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</si>
  <si>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</si>
  <si>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</si>
  <si>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</si>
  <si>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</si>
  <si>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</si>
  <si>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</si>
  <si>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</si>
  <si>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</si>
  <si>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</si>
  <si>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</si>
  <si>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</si>
  <si>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</si>
  <si>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</si>
  <si>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</si>
  <si>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</si>
  <si>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</si>
  <si>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</si>
  <si>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</si>
  <si>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</si>
  <si>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</si>
  <si>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</si>
  <si>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</si>
  <si>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</si>
  <si>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</si>
  <si>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</si>
  <si>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</si>
  <si>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</si>
  <si>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</si>
  <si>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</si>
  <si>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</si>
  <si>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</si>
  <si>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</si>
  <si>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</si>
  <si>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</si>
  <si>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</si>
  <si>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</si>
  <si>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</si>
  <si>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</si>
  <si>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</si>
  <si>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</si>
  <si>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</si>
  <si>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</si>
  <si>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</si>
  <si>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</si>
  <si>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</si>
  <si>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</si>
  <si>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</si>
  <si>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</si>
  <si>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</si>
  <si>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</si>
  <si>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</si>
  <si>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</si>
  <si>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</si>
  <si>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</si>
  <si>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</si>
  <si>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</si>
  <si>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</si>
  <si>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</si>
  <si>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</si>
  <si>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</si>
  <si>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</si>
  <si>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</si>
  <si>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</si>
  <si>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</si>
  <si>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</si>
  <si>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</si>
  <si>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</si>
  <si>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</si>
  <si>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</si>
  <si>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</si>
  <si>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</si>
  <si>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</si>
  <si>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</si>
  <si>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</si>
  <si>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</si>
  <si>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</si>
  <si>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</si>
  <si>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</si>
  <si>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</si>
  <si>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</si>
  <si>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</si>
  <si>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</si>
  <si>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</si>
  <si>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</si>
  <si>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</si>
  <si>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</si>
  <si>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</si>
  <si>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</si>
  <si>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</si>
  <si>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</si>
  <si>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</si>
  <si>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</si>
  <si>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</si>
  <si>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</si>
  <si>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</si>
  <si>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</si>
  <si>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</si>
  <si>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</si>
  <si>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</si>
  <si>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</si>
  <si>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</si>
  <si>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</si>
  <si>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</si>
  <si>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</si>
  <si>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</si>
  <si>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</si>
  <si>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</si>
  <si>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</si>
  <si>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</si>
  <si>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</si>
  <si>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</si>
  <si>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</si>
  <si>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</si>
  <si>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</si>
  <si>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</si>
  <si>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</si>
  <si>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</si>
  <si>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</si>
  <si>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</si>
  <si>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</si>
  <si>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</si>
  <si>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</si>
  <si>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</si>
  <si>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</si>
  <si>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</si>
  <si>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</si>
  <si>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</si>
  <si>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</si>
  <si>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</si>
  <si>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</si>
  <si>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</si>
  <si>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</si>
  <si>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</si>
  <si>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</si>
  <si>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</si>
  <si>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</si>
  <si>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</si>
  <si>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</si>
  <si>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</si>
  <si>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</si>
  <si>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</si>
  <si>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</si>
  <si>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</si>
  <si>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</si>
  <si>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</si>
  <si>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</si>
  <si>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</si>
  <si>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</si>
  <si>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</si>
  <si>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</si>
  <si>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</si>
  <si>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</si>
  <si>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</si>
  <si>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</si>
  <si>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</si>
  <si>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</si>
  <si>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</si>
  <si>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</si>
  <si>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</si>
  <si>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</si>
  <si>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</si>
  <si>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</si>
  <si>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</si>
  <si>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</si>
  <si>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</si>
  <si>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</si>
  <si>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</si>
  <si>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</si>
  <si>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</si>
  <si>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</si>
  <si>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</si>
  <si>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</si>
  <si>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</si>
  <si>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</si>
  <si>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</si>
  <si>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</si>
  <si>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</si>
  <si>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</si>
  <si>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</si>
  <si>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</si>
  <si>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</si>
  <si>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</si>
  <si>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</si>
  <si>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</si>
  <si>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</si>
  <si>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</si>
  <si>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</si>
  <si>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</si>
  <si>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</si>
  <si>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</si>
  <si>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</si>
  <si>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</si>
  <si>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</si>
  <si>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</si>
  <si>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</si>
  <si>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</si>
  <si>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</si>
  <si>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</si>
  <si>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</si>
  <si>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</si>
  <si>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</si>
  <si>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</si>
  <si>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</si>
  <si>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</si>
  <si>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</si>
  <si>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</si>
  <si>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</si>
  <si>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</si>
  <si>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</si>
  <si>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</si>
  <si>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</si>
  <si>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</si>
  <si>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</si>
  <si>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</si>
  <si>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</si>
  <si>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</si>
  <si>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</si>
  <si>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</si>
  <si>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</si>
  <si>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</si>
  <si>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</si>
  <si>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</si>
  <si>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</si>
  <si>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</si>
  <si>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</si>
  <si>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</si>
  <si>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</si>
  <si>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</si>
  <si>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</si>
  <si>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</si>
  <si>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</si>
  <si>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</si>
  <si>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</si>
  <si>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</si>
  <si>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</si>
  <si>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</si>
  <si>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</si>
  <si>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</si>
  <si>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</si>
  <si>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</si>
  <si>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</si>
  <si>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</si>
  <si>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</si>
  <si>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</si>
  <si>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</si>
  <si>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</si>
  <si>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</si>
  <si>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</si>
  <si>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</si>
  <si>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</si>
  <si>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</si>
  <si>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</si>
  <si>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</si>
  <si>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</si>
  <si>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</si>
  <si>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</si>
  <si>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</si>
  <si>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</si>
  <si>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</si>
  <si>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</si>
  <si>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</si>
  <si>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</si>
  <si>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</si>
  <si>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</si>
  <si>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</si>
  <si>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</si>
  <si>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</si>
  <si>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</si>
  <si>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</si>
  <si>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</si>
  <si>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</si>
  <si>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</si>
  <si>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</si>
  <si>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</si>
  <si>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</si>
  <si>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</si>
  <si>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</si>
  <si>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</si>
  <si>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</si>
  <si>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</si>
  <si>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</si>
  <si>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</si>
  <si>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</si>
  <si>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</si>
  <si>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</si>
  <si>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</si>
  <si>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</si>
  <si>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</si>
  <si>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</si>
  <si>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</si>
  <si>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</si>
  <si>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</si>
  <si>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</si>
  <si>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</si>
  <si>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</si>
  <si>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</si>
  <si>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</si>
  <si>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</si>
  <si>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</si>
  <si>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</si>
  <si>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</si>
  <si>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</si>
  <si>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</si>
  <si>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</si>
  <si>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</si>
  <si>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</si>
  <si>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</si>
  <si>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</si>
  <si>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</si>
  <si>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</si>
  <si>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</si>
  <si>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</si>
  <si>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</si>
  <si>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</si>
  <si>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</si>
  <si>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</si>
  <si>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</si>
  <si>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</si>
  <si>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</si>
  <si>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</si>
  <si>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</si>
  <si>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</si>
  <si>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</si>
  <si>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</si>
  <si>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</si>
  <si>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</si>
  <si>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</si>
  <si>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</si>
  <si>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</si>
  <si>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</si>
  <si>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</si>
  <si>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</si>
  <si>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</si>
  <si>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</si>
  <si>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</si>
  <si>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</si>
  <si>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</si>
  <si>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</si>
  <si>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</si>
  <si>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</si>
  <si>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</si>
  <si>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</si>
  <si>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</si>
  <si>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</si>
  <si>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</si>
  <si>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</si>
  <si>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</si>
  <si>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</si>
  <si>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</si>
  <si>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</si>
  <si>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</si>
  <si>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</si>
  <si>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</si>
  <si>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</si>
  <si>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</si>
  <si>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</si>
  <si>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</si>
  <si>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</si>
  <si>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</si>
  <si>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</si>
  <si>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</si>
  <si>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</si>
  <si>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</si>
  <si>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</si>
  <si>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</si>
  <si>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</si>
  <si>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</si>
  <si>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</si>
  <si>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</si>
  <si>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</si>
  <si>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</si>
  <si>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</si>
  <si>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</si>
  <si>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</si>
  <si>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</si>
  <si>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</si>
  <si>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</si>
  <si>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</si>
  <si>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</si>
  <si>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</si>
  <si>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</si>
  <si>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</si>
  <si>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</si>
  <si>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</si>
  <si>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</si>
  <si>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</si>
  <si>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</si>
  <si>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</si>
  <si>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</si>
  <si>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</si>
  <si>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</si>
  <si>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</si>
  <si>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</si>
  <si>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</si>
  <si>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</si>
  <si>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</si>
  <si>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</si>
  <si>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</si>
  <si>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</si>
  <si>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</si>
  <si>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</si>
  <si>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</si>
  <si>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</si>
  <si>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</si>
  <si>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</si>
  <si>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</si>
  <si>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</si>
  <si>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</si>
  <si>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</si>
  <si>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</si>
  <si>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</si>
  <si>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</si>
  <si>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</si>
  <si>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</si>
  <si>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</si>
  <si>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</si>
  <si>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</si>
  <si>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</si>
  <si>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</si>
  <si>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</si>
  <si>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</si>
  <si>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</si>
  <si>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</si>
  <si>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</si>
  <si>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</si>
  <si>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</si>
  <si>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</si>
  <si>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</si>
  <si>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</si>
  <si>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</si>
  <si>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</si>
  <si>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</si>
  <si>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</si>
  <si>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</si>
  <si>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</si>
  <si>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</si>
  <si>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</si>
  <si>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</si>
  <si>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</si>
  <si>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</si>
  <si>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</si>
  <si>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</si>
  <si>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</si>
  <si>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</si>
  <si>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</si>
  <si>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</si>
  <si>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</si>
  <si>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</si>
  <si>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</si>
  <si>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</si>
  <si>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</si>
  <si>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</si>
  <si>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</si>
  <si>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</si>
  <si>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</si>
  <si>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</si>
  <si>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</si>
  <si>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</si>
  <si>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</si>
  <si>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</si>
  <si>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</si>
  <si>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</si>
  <si>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</si>
  <si>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</si>
  <si>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</si>
  <si>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</si>
  <si>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</si>
  <si>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</si>
  <si>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</si>
  <si>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</si>
  <si>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</si>
  <si>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</si>
  <si>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</si>
  <si>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</si>
  <si>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</si>
  <si>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</si>
  <si>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</si>
  <si>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</si>
  <si>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</si>
  <si>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</si>
  <si>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</si>
  <si>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</si>
  <si>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</si>
  <si>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</si>
  <si>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</si>
  <si>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</si>
  <si>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</si>
  <si>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</si>
  <si>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</si>
  <si>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</si>
  <si>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</si>
  <si>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</si>
  <si>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</si>
  <si>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</si>
  <si>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</si>
  <si>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</si>
  <si>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</si>
  <si>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</si>
  <si>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</si>
  <si>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</si>
  <si>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</si>
  <si>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</si>
  <si>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</si>
  <si>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</si>
  <si>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</si>
  <si>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</si>
  <si>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</si>
  <si>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</si>
  <si>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</si>
  <si>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</si>
  <si>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</si>
  <si>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</si>
  <si>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</si>
  <si>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</si>
  <si>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</si>
  <si>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</si>
  <si>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</si>
  <si>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</si>
  <si>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</si>
  <si>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</si>
  <si>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</si>
  <si>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</si>
  <si>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</si>
  <si>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</si>
  <si>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</si>
  <si>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</si>
  <si>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</si>
  <si>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</si>
  <si>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</si>
  <si>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</si>
  <si>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</si>
  <si>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</si>
  <si>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</si>
  <si>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</si>
  <si>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</si>
  <si>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</si>
  <si>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</si>
  <si>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</si>
  <si>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</si>
  <si>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</si>
  <si>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</si>
  <si>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</si>
  <si>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</si>
  <si>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</si>
  <si>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</si>
  <si>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</si>
  <si>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</si>
  <si>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</si>
  <si>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</si>
  <si>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</si>
  <si>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</si>
  <si>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</si>
  <si>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</si>
  <si>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</si>
  <si>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</si>
  <si>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</si>
  <si>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</si>
  <si>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</si>
  <si>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</si>
  <si>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</si>
  <si>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</si>
  <si>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</si>
  <si>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</si>
  <si>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</si>
  <si>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</si>
  <si>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</si>
  <si>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</si>
  <si>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</si>
  <si>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</si>
  <si>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</si>
  <si>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</si>
  <si>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</si>
  <si>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</si>
  <si>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</si>
  <si>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</si>
  <si>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</si>
  <si>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</si>
  <si>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</si>
  <si>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</si>
  <si>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</si>
  <si>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</si>
  <si>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</si>
  <si>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</si>
  <si>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</si>
  <si>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</si>
  <si>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</si>
  <si>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</si>
  <si>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</si>
  <si>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</si>
  <si>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</si>
  <si>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</si>
  <si>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</si>
  <si>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</si>
  <si>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</si>
  <si>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</si>
  <si>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</si>
  <si>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</si>
  <si>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</si>
  <si>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</si>
  <si>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</si>
  <si>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</si>
  <si>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</si>
  <si>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</si>
  <si>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</si>
  <si>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</si>
  <si>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</si>
  <si>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</si>
  <si>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</si>
  <si>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</si>
  <si>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</si>
  <si>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</si>
  <si>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</si>
  <si>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</si>
  <si>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</si>
  <si>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</si>
  <si>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</si>
  <si>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</si>
  <si>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</si>
  <si>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</si>
  <si>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</si>
  <si>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</si>
  <si>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</si>
  <si>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</si>
  <si>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</si>
  <si>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</si>
  <si>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</si>
  <si>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</si>
  <si>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</si>
  <si>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</si>
  <si>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</si>
  <si>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</si>
  <si>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</si>
  <si>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</si>
  <si>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</si>
  <si>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</si>
  <si>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</si>
  <si>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</si>
  <si>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</si>
  <si>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</si>
  <si>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</si>
  <si>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</si>
  <si>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</si>
  <si>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</si>
  <si>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</si>
  <si>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</si>
  <si>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</si>
  <si>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</si>
  <si>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</si>
  <si>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</si>
  <si>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</si>
  <si>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</si>
  <si>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</si>
  <si>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</si>
  <si>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</si>
  <si>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</si>
  <si>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</si>
  <si>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</si>
  <si>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</si>
  <si>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</si>
  <si>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</si>
  <si>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</si>
  <si>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</si>
  <si>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</si>
  <si>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</si>
  <si>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</si>
  <si>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</si>
  <si>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</si>
  <si>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</si>
  <si>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</si>
  <si>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</si>
  <si>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</si>
  <si>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</si>
  <si>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</si>
  <si>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</si>
  <si>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</si>
  <si>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</si>
  <si>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</si>
  <si>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</si>
  <si>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</si>
  <si>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</si>
  <si>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</si>
  <si>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</si>
  <si>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</si>
  <si>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</si>
  <si>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</si>
  <si>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</si>
  <si>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</si>
  <si>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</si>
  <si>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</si>
  <si>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</si>
  <si>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</si>
  <si>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</si>
  <si>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</si>
  <si>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</si>
  <si>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</si>
  <si>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</si>
  <si>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</si>
  <si>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</si>
  <si>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</si>
  <si>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</si>
  <si>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</si>
  <si>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</si>
  <si>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</si>
  <si>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</si>
  <si>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</si>
  <si>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</si>
  <si>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</si>
  <si>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</si>
  <si>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</si>
  <si>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</si>
  <si>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</si>
  <si>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</si>
  <si>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</si>
  <si>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</si>
  <si>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</si>
  <si>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</si>
  <si>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</si>
  <si>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</si>
  <si>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</si>
  <si>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</si>
  <si>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</si>
  <si>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</si>
  <si>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</si>
  <si>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</si>
  <si>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</si>
  <si>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</si>
  <si>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</si>
  <si>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</si>
  <si>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</si>
  <si>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</si>
  <si>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</si>
  <si>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</si>
  <si>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</si>
  <si>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</si>
  <si>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</si>
  <si>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</si>
  <si>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</si>
  <si>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</si>
  <si>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</si>
  <si>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</si>
  <si>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</si>
  <si>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</si>
  <si>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</si>
  <si>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</si>
  <si>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</si>
  <si>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</si>
  <si>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</si>
  <si>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</si>
  <si>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</si>
  <si>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</si>
  <si>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</si>
  <si>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</si>
  <si>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</si>
  <si>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</si>
  <si>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</si>
  <si>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</si>
  <si>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</si>
  <si>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</si>
  <si>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</si>
  <si>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</si>
  <si>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</si>
  <si>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</si>
  <si>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</si>
  <si>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</si>
  <si>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</si>
  <si>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</si>
  <si>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</si>
  <si>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</si>
  <si>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</si>
  <si>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</si>
  <si>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</si>
  <si>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</si>
  <si>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</si>
  <si>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</si>
  <si>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</si>
  <si>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</si>
  <si>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</si>
  <si>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</si>
  <si>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</si>
  <si>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</si>
  <si>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</si>
  <si>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</si>
  <si>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</si>
  <si>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</si>
  <si>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</si>
  <si>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</si>
  <si>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</si>
  <si>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</si>
  <si>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</si>
  <si>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</si>
  <si>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</si>
  <si>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</si>
  <si>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</si>
  <si>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</si>
  <si>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</si>
  <si>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</si>
  <si>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</si>
  <si>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</si>
  <si>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</si>
  <si>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</si>
  <si>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</si>
  <si>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</si>
  <si>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</si>
  <si>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</si>
  <si>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</si>
  <si>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</si>
  <si>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</si>
  <si>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</si>
  <si>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</si>
  <si>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</si>
  <si>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</si>
  <si>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</si>
  <si>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</si>
  <si>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</si>
  <si>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</si>
  <si>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</si>
  <si>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</si>
  <si>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</si>
  <si>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</si>
  <si>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</si>
  <si>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</si>
  <si>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</si>
  <si>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</si>
  <si>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</si>
  <si>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</si>
  <si>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</si>
  <si>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</si>
  <si>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</si>
  <si>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</si>
  <si>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</si>
  <si>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</si>
  <si>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</si>
  <si>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</si>
  <si>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</si>
  <si>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</si>
  <si>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</si>
  <si>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</si>
  <si>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</si>
  <si>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</si>
  <si>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</si>
  <si>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</si>
  <si>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</si>
  <si>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</si>
  <si>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</si>
  <si>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</si>
  <si>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</si>
  <si>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</si>
  <si>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</si>
  <si>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</si>
  <si>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</si>
  <si>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</si>
  <si>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</si>
  <si>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</si>
  <si>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</si>
  <si>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</si>
  <si>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</si>
  <si>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</si>
  <si>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</si>
  <si>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</si>
  <si>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</si>
  <si>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</si>
  <si>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</si>
  <si>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</si>
  <si>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</si>
  <si>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</si>
  <si>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</si>
  <si>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</si>
  <si>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</si>
  <si>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</si>
  <si>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</si>
  <si>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</si>
  <si>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</si>
  <si>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</si>
  <si>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</si>
  <si>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</si>
  <si>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</si>
  <si>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</si>
  <si>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</si>
  <si>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</si>
  <si>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</si>
  <si>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</si>
  <si>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</si>
  <si>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</si>
  <si>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</si>
  <si>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</si>
  <si>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</si>
  <si>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</si>
  <si>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</si>
  <si>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</si>
  <si>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</si>
  <si>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</si>
  <si>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</si>
  <si>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</si>
  <si>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</si>
  <si>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</si>
  <si>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</si>
  <si>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</si>
  <si>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</si>
  <si>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</si>
  <si>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</si>
  <si>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</si>
  <si>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</si>
  <si>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</si>
  <si>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</si>
  <si>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</si>
  <si>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</si>
  <si>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</si>
  <si>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</si>
  <si>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</si>
  <si>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</si>
  <si>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</si>
  <si>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</si>
  <si>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</si>
  <si>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</si>
  <si>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</si>
  <si>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</si>
  <si>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</si>
  <si>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</si>
  <si>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</si>
  <si>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</si>
  <si>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</si>
  <si>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</si>
  <si>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</si>
  <si>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</si>
  <si>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</si>
  <si>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</si>
  <si>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</si>
  <si>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</si>
  <si>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</si>
  <si>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</si>
  <si>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</si>
  <si>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</si>
  <si>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</si>
  <si>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</si>
  <si>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</si>
  <si>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</si>
  <si>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</si>
  <si>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</si>
  <si>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</si>
  <si>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</si>
  <si>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</si>
  <si>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</si>
  <si>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</si>
  <si>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</si>
  <si>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</si>
  <si>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</si>
  <si>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</si>
  <si>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</si>
  <si>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</si>
  <si>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</si>
  <si>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</si>
  <si>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</si>
  <si>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</si>
  <si>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</si>
  <si>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</si>
  <si>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</si>
  <si>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</si>
  <si>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</si>
  <si>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</si>
  <si>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</si>
  <si>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</si>
  <si>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</si>
  <si>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</si>
  <si>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</si>
  <si>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</si>
  <si>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</si>
  <si>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</si>
  <si>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</si>
  <si>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</si>
  <si>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</si>
  <si>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</si>
  <si>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</si>
  <si>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</si>
  <si>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</si>
  <si>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</si>
  <si>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</si>
  <si>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</si>
  <si>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</si>
  <si>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</si>
  <si>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</si>
  <si>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</si>
  <si>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</si>
  <si>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</si>
  <si>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</si>
  <si>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</si>
  <si>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</si>
  <si>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</si>
  <si>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</si>
  <si>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</si>
  <si>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</si>
  <si>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</si>
  <si>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</si>
  <si>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</si>
  <si>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</si>
  <si>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</si>
  <si>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</si>
  <si>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</si>
  <si>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</si>
  <si>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</si>
  <si>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</si>
  <si>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</si>
  <si>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</si>
  <si>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</si>
  <si>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</si>
  <si>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</si>
  <si>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</si>
  <si>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</si>
  <si>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</si>
  <si>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</si>
  <si>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</si>
  <si>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</si>
  <si>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</si>
  <si>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</si>
  <si>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</si>
  <si>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</si>
  <si>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</si>
  <si>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</si>
  <si>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</si>
  <si>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</si>
  <si>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</si>
  <si>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</si>
  <si>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</si>
  <si>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</si>
  <si>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</si>
  <si>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</si>
  <si>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</si>
  <si>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</si>
  <si>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</si>
  <si>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</si>
  <si>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</si>
  <si>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</si>
  <si>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</si>
  <si>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</si>
  <si>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</si>
  <si>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</si>
  <si>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</si>
  <si>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</si>
  <si>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</si>
  <si>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</si>
  <si>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</si>
  <si>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</si>
  <si>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</si>
  <si>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</si>
  <si>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</si>
  <si>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</si>
  <si>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</si>
  <si>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</si>
  <si>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</si>
  <si>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</si>
  <si>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</si>
  <si>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</si>
  <si>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</si>
  <si>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</si>
  <si>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</si>
  <si>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</si>
  <si>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</si>
  <si>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</si>
  <si>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</si>
  <si>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</si>
  <si>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</si>
  <si>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</si>
  <si>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</si>
  <si>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</si>
  <si>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</si>
  <si>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</si>
  <si>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</si>
  <si>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</si>
  <si>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</si>
  <si>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</si>
  <si>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</si>
  <si>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</si>
  <si>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</si>
  <si>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</si>
  <si>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</si>
  <si>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</si>
  <si>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</si>
  <si>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</si>
  <si>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</si>
  <si>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</si>
  <si>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</si>
  <si>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</si>
  <si>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</si>
  <si>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</si>
  <si>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</si>
  <si>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</si>
  <si>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</si>
  <si>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</si>
  <si>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</si>
  <si>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</si>
  <si>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</si>
  <si>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</si>
  <si>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</si>
  <si>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</si>
  <si>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</si>
  <si>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</si>
  <si>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</si>
  <si>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</si>
  <si>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</si>
  <si>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</si>
  <si>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</si>
  <si>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</si>
  <si>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</si>
  <si>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</si>
  <si>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</si>
  <si>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</si>
  <si>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</si>
  <si>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</si>
  <si>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</si>
  <si>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</si>
  <si>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</si>
  <si>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</si>
  <si>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</si>
  <si>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</si>
  <si>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</si>
  <si>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</si>
  <si>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</si>
  <si>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</si>
  <si>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</si>
  <si>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</si>
  <si>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</si>
  <si>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</si>
  <si>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</si>
  <si>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</si>
  <si>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</si>
  <si>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</si>
  <si>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</si>
  <si>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</si>
  <si>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</si>
  <si>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</si>
  <si>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</si>
  <si>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</si>
  <si>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</si>
  <si>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</si>
  <si>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</si>
  <si>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</si>
  <si>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</si>
  <si>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</si>
  <si>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</si>
  <si>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</si>
  <si>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</si>
  <si>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</si>
  <si>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</si>
  <si>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</si>
  <si>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</si>
  <si>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</si>
  <si>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</si>
  <si>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</si>
  <si>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</si>
  <si>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</si>
  <si>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</si>
  <si>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</si>
  <si>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</si>
  <si>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</si>
  <si>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</si>
  <si>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</si>
  <si>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</si>
  <si>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</si>
  <si>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</si>
  <si>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</si>
  <si>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</si>
  <si>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</si>
  <si>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</si>
  <si>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</si>
  <si>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</si>
  <si>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</si>
  <si>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</si>
  <si>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</si>
  <si>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</si>
  <si>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</si>
  <si>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</si>
  <si>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</si>
  <si>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</si>
  <si>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</si>
  <si>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</si>
  <si>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</si>
  <si>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</si>
  <si>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</si>
  <si>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</si>
  <si>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</si>
  <si>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</si>
  <si>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</si>
  <si>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</si>
  <si>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</si>
  <si>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</si>
  <si>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</si>
  <si>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</si>
  <si>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</si>
  <si>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</si>
  <si>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</si>
  <si>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</si>
  <si>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</si>
  <si>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</si>
  <si>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</si>
  <si>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</si>
  <si>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</si>
  <si>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</si>
  <si>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</si>
  <si>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</si>
  <si>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</si>
  <si>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</si>
  <si>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</si>
  <si>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</si>
  <si>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</si>
  <si>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</si>
  <si>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</si>
  <si>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</si>
  <si>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</si>
  <si>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</si>
  <si>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</si>
  <si>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</si>
  <si>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</si>
  <si>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</si>
  <si>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</si>
  <si>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</si>
  <si>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</si>
  <si>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</si>
  <si>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</si>
  <si>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</si>
  <si>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</si>
  <si>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</si>
  <si>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</si>
  <si>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</si>
  <si>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</si>
  <si>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</si>
  <si>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</si>
  <si>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</si>
  <si>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</si>
  <si>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</si>
  <si>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</si>
  <si>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</si>
  <si>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</si>
  <si>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</si>
  <si>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</si>
  <si>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</si>
  <si>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</si>
  <si>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</si>
  <si>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</si>
  <si>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</si>
  <si>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</si>
  <si>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</si>
  <si>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</si>
  <si>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</si>
  <si>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</si>
  <si>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</si>
  <si>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</si>
  <si>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</si>
  <si>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</si>
  <si>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</si>
  <si>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</si>
  <si>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</si>
  <si>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</si>
  <si>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</si>
  <si>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</si>
  <si>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</si>
  <si>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</si>
  <si>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</si>
  <si>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</si>
  <si>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</si>
  <si>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</si>
  <si>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</si>
  <si>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</si>
  <si>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</si>
  <si>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</si>
  <si>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</si>
  <si>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</si>
  <si>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</si>
  <si>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</si>
  <si>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</si>
  <si>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</si>
  <si>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</si>
  <si>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</si>
  <si>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</si>
  <si>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</si>
  <si>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</si>
  <si>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</si>
  <si>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</si>
  <si>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</si>
  <si>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</si>
  <si>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</si>
  <si>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</si>
  <si>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</si>
  <si>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</si>
  <si>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</si>
  <si>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</si>
  <si>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</si>
  <si>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</si>
  <si>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</si>
  <si>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</si>
  <si>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</si>
  <si>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</si>
  <si>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</si>
  <si>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</si>
  <si>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</si>
  <si>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</si>
  <si>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</si>
  <si>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</si>
  <si>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</si>
  <si>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</si>
  <si>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</si>
  <si>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</si>
  <si>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</si>
  <si>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</si>
  <si>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</si>
  <si>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</si>
  <si>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</si>
  <si>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</si>
  <si>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</si>
  <si>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</si>
  <si>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</si>
  <si>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</si>
  <si>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</si>
  <si>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</si>
  <si>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</si>
  <si>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</si>
  <si>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</si>
  <si>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</si>
  <si>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</si>
  <si>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</si>
  <si>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</si>
  <si>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</si>
  <si>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</si>
  <si>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</si>
  <si>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</si>
  <si>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</si>
  <si>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</si>
  <si>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</si>
  <si>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</si>
  <si>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</si>
  <si>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</si>
  <si>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</si>
  <si>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</si>
  <si>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</si>
  <si>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</si>
  <si>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</si>
  <si>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</si>
  <si>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</si>
  <si>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</si>
  <si>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</si>
  <si>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</si>
  <si>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</si>
  <si>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</si>
  <si>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</si>
  <si>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</si>
  <si>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</si>
  <si>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</si>
  <si>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</si>
  <si>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</si>
  <si>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</si>
  <si>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</si>
  <si>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</si>
  <si>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</si>
  <si>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</si>
  <si>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</si>
  <si>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</si>
  <si>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</si>
  <si>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</si>
  <si>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</si>
  <si>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</si>
  <si>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</si>
  <si>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</si>
  <si>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</si>
  <si>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</si>
  <si>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</si>
  <si>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</si>
  <si>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</si>
  <si>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</si>
  <si>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</si>
  <si>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</si>
  <si>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</si>
  <si>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</si>
  <si>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</si>
  <si>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</si>
  <si>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</si>
  <si>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</si>
  <si>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</si>
  <si>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</si>
  <si>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</si>
  <si>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</si>
  <si>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</si>
  <si>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</si>
  <si>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</si>
  <si>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</si>
  <si>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</si>
  <si>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</si>
  <si>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</si>
  <si>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</si>
  <si>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</si>
  <si>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</si>
  <si>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</si>
  <si>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</si>
  <si>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</si>
  <si>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</si>
  <si>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</si>
  <si>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</si>
  <si>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</si>
  <si>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</si>
  <si>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</si>
  <si>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</si>
  <si>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</si>
  <si>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</si>
  <si>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</si>
  <si>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</si>
  <si>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</si>
  <si>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</si>
  <si>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</si>
  <si>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</si>
  <si>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</si>
  <si>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</si>
  <si>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</si>
  <si>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</si>
  <si>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</si>
  <si>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</si>
  <si>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</si>
  <si>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</si>
  <si>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</si>
  <si>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</si>
  <si>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</si>
  <si>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</si>
  <si>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</si>
  <si>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</si>
  <si>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</si>
  <si>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</si>
  <si>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</si>
  <si>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</si>
  <si>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</si>
  <si>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</si>
  <si>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</si>
  <si>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</si>
  <si>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</si>
  <si>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</si>
  <si>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</si>
  <si>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</si>
  <si>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</si>
  <si>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</si>
  <si>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</si>
  <si>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</si>
  <si>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</si>
  <si>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</si>
  <si>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</si>
  <si>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</si>
  <si>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</si>
  <si>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</si>
  <si>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</si>
  <si>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</si>
  <si>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</si>
  <si>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</si>
  <si>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</si>
  <si>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</si>
  <si>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</si>
  <si>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</si>
  <si>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</si>
  <si>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</si>
  <si>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</si>
  <si>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</si>
  <si>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</si>
  <si>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</si>
  <si>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</si>
  <si>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</si>
  <si>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</si>
  <si>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</si>
  <si>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</si>
  <si>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</si>
  <si>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</si>
  <si>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</si>
  <si>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</si>
  <si>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</si>
  <si>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</si>
  <si>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</si>
  <si>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</si>
  <si>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</si>
  <si>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</si>
  <si>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</si>
  <si>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</si>
  <si>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</si>
  <si>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</si>
  <si>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</si>
  <si>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</si>
  <si>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</si>
  <si>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</si>
  <si>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</si>
  <si>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</si>
  <si>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</si>
  <si>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</si>
  <si>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</si>
  <si>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</si>
  <si>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</si>
  <si>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</si>
  <si>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</si>
  <si>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</si>
  <si>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</si>
  <si>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</si>
  <si>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</si>
  <si>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</si>
  <si>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</si>
  <si>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</si>
  <si>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</si>
  <si>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</si>
  <si>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</si>
  <si>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</si>
  <si>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</si>
  <si>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</si>
  <si>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</si>
  <si>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</si>
  <si>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</si>
  <si>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</si>
  <si>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</si>
  <si>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</si>
  <si>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</si>
  <si>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</si>
  <si>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</si>
  <si>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</si>
  <si>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</si>
  <si>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</si>
  <si>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</si>
  <si>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</si>
  <si>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</si>
  <si>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</si>
  <si>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</si>
  <si>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</si>
  <si>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</si>
  <si>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</si>
  <si>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</si>
  <si>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</si>
  <si>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</si>
  <si>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</si>
  <si>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</si>
  <si>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</si>
  <si>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</si>
  <si>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</si>
  <si>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</si>
  <si>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</si>
  <si>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</si>
  <si>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</si>
  <si>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</si>
  <si>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</si>
  <si>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</si>
  <si>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</si>
  <si>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</si>
  <si>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</si>
  <si>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</si>
  <si>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</si>
  <si>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</si>
  <si>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</si>
  <si>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</si>
  <si>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</si>
  <si>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</si>
  <si>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</si>
  <si>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</si>
  <si>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</si>
  <si>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</si>
  <si>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</si>
  <si>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</si>
  <si>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</si>
  <si>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</si>
  <si>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</si>
  <si>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</si>
  <si>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</si>
  <si>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</si>
  <si>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</si>
  <si>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</si>
  <si>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</si>
  <si>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</si>
  <si>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</si>
  <si>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</si>
  <si>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</si>
  <si>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</si>
  <si>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</si>
  <si>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</si>
  <si>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</si>
  <si>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</si>
  <si>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</si>
  <si>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</si>
  <si>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</si>
  <si>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</si>
  <si>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</si>
  <si>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</si>
  <si>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</si>
  <si>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</si>
  <si>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</si>
  <si>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</si>
  <si>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</si>
  <si>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</si>
  <si>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</si>
  <si>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</si>
  <si>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</si>
  <si>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</si>
  <si>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</si>
  <si>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</si>
  <si>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</si>
  <si>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</si>
  <si>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</si>
  <si>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</si>
  <si>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</si>
  <si>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</si>
  <si>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</si>
  <si>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</si>
  <si>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</si>
  <si>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</si>
  <si>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</si>
  <si>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</si>
  <si>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</si>
  <si>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</si>
  <si>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</si>
  <si>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</si>
  <si>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</si>
  <si>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</si>
  <si>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</si>
  <si>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</si>
  <si>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</si>
  <si>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</si>
  <si>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</si>
  <si>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</si>
  <si>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</si>
  <si>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</si>
  <si>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</si>
  <si>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</si>
  <si>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</si>
  <si>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</si>
  <si>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</si>
  <si>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</si>
  <si>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</si>
  <si>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</si>
  <si>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</si>
  <si>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</si>
  <si>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</si>
  <si>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</si>
  <si>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</si>
  <si>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</si>
  <si>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</si>
  <si>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</si>
  <si>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</si>
  <si>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</si>
  <si>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</si>
  <si>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</si>
  <si>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</si>
  <si>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</si>
  <si>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</si>
  <si>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</si>
  <si>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</si>
  <si>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</si>
  <si>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</si>
  <si>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</si>
  <si>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</si>
  <si>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</si>
  <si>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</si>
  <si>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</si>
  <si>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</si>
  <si>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</si>
  <si>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</si>
  <si>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</si>
  <si>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</si>
  <si>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</si>
  <si>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</si>
  <si>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</si>
  <si>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</si>
  <si>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</si>
  <si>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</si>
  <si>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</si>
  <si>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</si>
  <si>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</si>
  <si>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</si>
  <si>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</si>
  <si>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</si>
  <si>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</si>
  <si>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</si>
  <si>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</si>
  <si>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</si>
  <si>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</si>
  <si>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</si>
  <si>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</si>
  <si>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</si>
  <si>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</si>
  <si>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</si>
  <si>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</si>
  <si>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</si>
  <si>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</si>
  <si>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</si>
  <si>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</si>
  <si>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</si>
  <si>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</si>
  <si>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</si>
  <si>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</si>
  <si>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</si>
  <si>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</si>
  <si>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</si>
  <si>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</si>
  <si>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</si>
  <si>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</si>
  <si>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</si>
  <si>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</si>
  <si>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</si>
  <si>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</si>
  <si>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</si>
  <si>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</si>
  <si>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</si>
  <si>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</si>
  <si>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</si>
  <si>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</si>
  <si>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</si>
  <si>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</si>
  <si>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</si>
  <si>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</si>
  <si>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</si>
  <si>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</si>
  <si>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</si>
  <si>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</si>
  <si>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</si>
  <si>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</si>
  <si>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</si>
  <si>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</si>
  <si>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</si>
  <si>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</si>
  <si>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</si>
  <si>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</si>
  <si>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</si>
  <si>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</si>
  <si>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</si>
  <si>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</si>
  <si>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</si>
  <si>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</si>
  <si>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</si>
  <si>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</si>
  <si>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</si>
  <si>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</si>
  <si>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</si>
  <si>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</si>
  <si>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</si>
  <si>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</si>
  <si>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</si>
  <si>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</si>
  <si>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</si>
  <si>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</si>
  <si>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</si>
  <si>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</si>
  <si>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</si>
  <si>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</si>
  <si>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</si>
  <si>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</si>
  <si>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</si>
  <si>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</si>
  <si>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</si>
  <si>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</si>
  <si>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</si>
  <si>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</si>
  <si>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</si>
  <si>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</si>
  <si>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</si>
  <si>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</si>
  <si>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</si>
  <si>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</si>
  <si>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</si>
  <si>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</si>
  <si>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</si>
  <si>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</si>
  <si>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</si>
  <si>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</si>
  <si>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</si>
  <si>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</si>
  <si>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</si>
  <si>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</si>
  <si>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</si>
  <si>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</si>
  <si>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</si>
  <si>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</si>
  <si>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</si>
  <si>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</si>
  <si>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</si>
  <si>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</si>
  <si>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</si>
  <si>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</si>
  <si>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</si>
  <si>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</si>
  <si>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</si>
  <si>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</si>
  <si>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</si>
  <si>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</si>
  <si>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</si>
  <si>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</si>
  <si>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</si>
  <si>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</si>
  <si>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</si>
  <si>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</si>
  <si>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</si>
  <si>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</si>
  <si>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</si>
  <si>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</si>
  <si>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</si>
  <si>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</si>
  <si>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</si>
  <si>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</si>
  <si>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</si>
  <si>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</si>
  <si>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</si>
  <si>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</si>
  <si>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</si>
  <si>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</si>
  <si>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</si>
  <si>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</si>
  <si>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</si>
  <si>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</si>
  <si>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</si>
  <si>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</si>
  <si>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</si>
  <si>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</si>
  <si>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</si>
  <si>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</si>
  <si>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</si>
  <si>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</si>
  <si>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</si>
  <si>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</si>
  <si>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</si>
  <si>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</si>
  <si>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</si>
  <si>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</si>
  <si>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</si>
  <si>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</si>
  <si>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</si>
  <si>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</si>
  <si>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</si>
  <si>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</si>
  <si>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</si>
  <si>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</si>
  <si>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</si>
  <si>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</si>
  <si>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</si>
  <si>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</si>
  <si>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</si>
  <si>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</si>
  <si>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</si>
  <si>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</si>
  <si>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</si>
  <si>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</si>
  <si>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</si>
  <si>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</si>
  <si>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</si>
  <si>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</si>
  <si>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</si>
  <si>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</si>
  <si>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</si>
  <si>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</si>
  <si>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</si>
  <si>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</si>
  <si>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</si>
  <si>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</si>
  <si>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</si>
  <si>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</si>
  <si>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</si>
  <si>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</si>
  <si>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</si>
  <si>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</si>
  <si>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</si>
  <si>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</si>
  <si>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</si>
  <si>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</si>
  <si>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</si>
  <si>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</si>
  <si>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</si>
  <si>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</si>
  <si>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</si>
  <si>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</si>
  <si>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</si>
  <si>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</si>
  <si>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</si>
  <si>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</si>
  <si>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</si>
  <si>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</si>
  <si>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</si>
  <si>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</si>
  <si>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</si>
  <si>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</si>
  <si>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</si>
  <si>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</si>
  <si>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</si>
  <si>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</si>
  <si>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</si>
  <si>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</si>
  <si>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</si>
  <si>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</si>
  <si>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</si>
  <si>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</si>
  <si>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</si>
  <si>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</si>
  <si>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</si>
  <si>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</si>
  <si>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</si>
  <si>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</si>
  <si>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</si>
  <si>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</si>
  <si>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</si>
  <si>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</si>
  <si>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</si>
  <si>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</si>
  <si>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</si>
  <si>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</si>
  <si>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</si>
  <si>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</si>
  <si>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</si>
  <si>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</si>
  <si>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</si>
  <si>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</si>
  <si>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</si>
  <si>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</si>
  <si>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</si>
  <si>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</si>
  <si>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</si>
  <si>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</si>
  <si>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</si>
  <si>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</si>
  <si>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</si>
  <si>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</si>
  <si>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</si>
  <si>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</si>
  <si>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</si>
  <si>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</si>
  <si>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</si>
  <si>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</si>
  <si>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</si>
  <si>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</si>
  <si>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</si>
  <si>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</si>
  <si>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</si>
  <si>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</si>
  <si>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</si>
  <si>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</si>
  <si>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</si>
  <si>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</si>
  <si>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</si>
  <si>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</si>
  <si>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</si>
  <si>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</si>
  <si>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</si>
  <si>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</si>
  <si>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</si>
  <si>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</si>
  <si>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</si>
  <si>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</si>
  <si>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</si>
  <si>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</si>
  <si>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</si>
  <si>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</si>
  <si>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</si>
  <si>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</si>
  <si>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</si>
  <si>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</si>
  <si>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</si>
  <si>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</si>
  <si>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</si>
  <si>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</si>
  <si>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</si>
  <si>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</si>
  <si>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</si>
  <si>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</si>
  <si>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</si>
  <si>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</si>
  <si>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</si>
  <si>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</si>
  <si>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</si>
  <si>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</si>
  <si>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</si>
  <si>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</si>
  <si>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</si>
  <si>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</si>
  <si>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</si>
  <si>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</si>
  <si>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</si>
  <si>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</si>
  <si>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</si>
  <si>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</si>
  <si>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</si>
  <si>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</si>
  <si>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</si>
  <si>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</si>
  <si>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</si>
  <si>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</si>
  <si>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</si>
  <si>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</si>
  <si>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</si>
  <si>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</si>
  <si>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</si>
  <si>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</si>
  <si>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</si>
  <si>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</si>
  <si>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</si>
  <si>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</si>
  <si>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</si>
  <si>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</si>
  <si>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</si>
  <si>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</si>
  <si>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</si>
  <si>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</si>
  <si>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</si>
  <si>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</si>
  <si>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</si>
  <si>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</si>
  <si>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</si>
  <si>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</si>
  <si>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</si>
  <si>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</si>
  <si>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</si>
  <si>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</si>
  <si>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</si>
  <si>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</si>
  <si>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</si>
  <si>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</si>
  <si>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</si>
  <si>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</si>
  <si>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</si>
  <si>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</si>
  <si>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</si>
  <si>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</si>
  <si>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</si>
  <si>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</si>
  <si>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</si>
  <si>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</si>
  <si>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</si>
  <si>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</si>
  <si>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</si>
  <si>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</si>
  <si>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</si>
  <si>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</si>
  <si>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</si>
  <si>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</si>
  <si>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</si>
  <si>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</si>
  <si>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</si>
  <si>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</si>
  <si>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</si>
  <si>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</si>
  <si>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</si>
  <si>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</si>
  <si>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</si>
  <si>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</si>
  <si>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</si>
  <si>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</si>
  <si>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</si>
  <si>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</si>
  <si>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</si>
  <si>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</si>
  <si>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</si>
  <si>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</si>
  <si>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</si>
  <si>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</si>
  <si>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</si>
  <si>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</si>
  <si>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</si>
  <si>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</si>
  <si>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</si>
  <si>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</si>
  <si>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</si>
  <si>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</si>
  <si>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</si>
  <si>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</si>
  <si>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</si>
  <si>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</si>
  <si>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</si>
  <si>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</si>
  <si>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</si>
  <si>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</si>
  <si>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</si>
  <si>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</si>
  <si>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</si>
  <si>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</si>
  <si>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</si>
  <si>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</si>
  <si>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</si>
  <si>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</si>
  <si>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</si>
  <si>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</si>
  <si>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</si>
  <si>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</si>
  <si>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</si>
  <si>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</si>
  <si>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</si>
  <si>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</si>
  <si>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</si>
  <si>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</si>
  <si>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</si>
  <si>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</si>
  <si>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</si>
  <si>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</si>
  <si>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</si>
  <si>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</si>
  <si>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</si>
  <si>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</si>
  <si>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</si>
  <si>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</si>
  <si>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</si>
  <si>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</si>
  <si>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</si>
  <si>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</si>
  <si>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</si>
  <si>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</si>
  <si>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</si>
  <si>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</si>
  <si>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</si>
  <si>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</si>
  <si>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</si>
  <si>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</si>
  <si>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</si>
  <si>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</si>
  <si>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</si>
  <si>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</si>
  <si>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</si>
  <si>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</si>
  <si>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</si>
  <si>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</si>
  <si>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</si>
  <si>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</si>
  <si>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</si>
  <si>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</si>
  <si>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</si>
  <si>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</si>
  <si>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</si>
  <si>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</si>
  <si>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</si>
  <si>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</si>
  <si>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</si>
  <si>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</si>
  <si>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</si>
  <si>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</si>
  <si>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</si>
  <si>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</si>
  <si>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</si>
  <si>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</si>
  <si>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</si>
  <si>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</si>
  <si>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</si>
  <si>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</si>
  <si>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</si>
  <si>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</si>
  <si>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</si>
  <si>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</si>
  <si>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</si>
  <si>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</si>
  <si>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</si>
  <si>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</si>
  <si>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</si>
  <si>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</si>
  <si>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</si>
  <si>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</si>
  <si>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</si>
  <si>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</si>
  <si>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</si>
  <si>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</si>
  <si>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</si>
  <si>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</si>
  <si>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</si>
  <si>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</si>
  <si>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</si>
  <si>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</si>
  <si>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</si>
  <si>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</si>
  <si>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</si>
  <si>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</si>
  <si>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</si>
  <si>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</si>
  <si>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</si>
  <si>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</si>
  <si>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</si>
  <si>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</si>
  <si>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</si>
  <si>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</si>
  <si>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</si>
  <si>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</si>
  <si>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</si>
  <si>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</si>
  <si>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</si>
  <si>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</si>
  <si>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</si>
  <si>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</si>
  <si>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</si>
  <si>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</si>
  <si>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</si>
  <si>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</si>
  <si>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</si>
  <si>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</si>
  <si>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</si>
  <si>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</si>
  <si>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</si>
  <si>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</si>
  <si>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</si>
  <si>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</si>
  <si>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</si>
  <si>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</si>
  <si>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</si>
  <si>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</si>
  <si>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</si>
  <si>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</si>
  <si>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</si>
  <si>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</si>
  <si>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</si>
  <si>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</si>
  <si>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</si>
  <si>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</si>
  <si>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</si>
  <si>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</si>
  <si>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</si>
  <si>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</si>
  <si>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</si>
  <si>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</si>
  <si>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</si>
  <si>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</si>
  <si>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</si>
  <si>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</si>
  <si>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</si>
  <si>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</si>
  <si>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</si>
  <si>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</si>
  <si>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</si>
  <si>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</si>
  <si>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</si>
  <si>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</si>
  <si>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</si>
  <si>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</si>
  <si>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</si>
  <si>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</si>
  <si>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</si>
  <si>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</si>
  <si>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</si>
  <si>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</si>
  <si>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</si>
  <si>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</si>
  <si>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</si>
  <si>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</si>
  <si>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</si>
  <si>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</si>
  <si>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</si>
  <si>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</si>
  <si>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</si>
  <si>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</si>
  <si>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</si>
  <si>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</si>
  <si>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</si>
  <si>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</si>
  <si>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</si>
  <si>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</si>
  <si>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</si>
  <si>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</si>
  <si>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</si>
  <si>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</si>
  <si>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</si>
  <si>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</si>
  <si>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</si>
  <si>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</si>
  <si>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</si>
  <si>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</si>
  <si>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</si>
  <si>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</si>
  <si>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</si>
  <si>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</si>
  <si>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</si>
  <si>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</si>
  <si>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</si>
  <si>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</si>
  <si>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</si>
  <si>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</si>
  <si>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</si>
  <si>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</si>
  <si>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</si>
  <si>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</si>
  <si>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</si>
  <si>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</si>
  <si>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</si>
  <si>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</si>
  <si>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</si>
  <si>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</si>
  <si>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</si>
  <si>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</si>
  <si>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</si>
  <si>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</si>
  <si>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</si>
  <si>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</si>
  <si>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</si>
  <si>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</si>
  <si>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</si>
  <si>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</si>
  <si>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</si>
  <si>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</si>
  <si>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</si>
  <si>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</si>
  <si>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</si>
  <si>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</si>
  <si>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</si>
  <si>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</si>
  <si>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</si>
  <si>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</si>
  <si>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</si>
  <si>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</si>
  <si>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</si>
  <si>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</si>
  <si>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</si>
  <si>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</si>
  <si>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</si>
  <si>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</si>
  <si>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</si>
  <si>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</si>
  <si>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</si>
  <si>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</si>
  <si>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</si>
  <si>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</si>
  <si>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</si>
  <si>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</si>
  <si>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</si>
  <si>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</si>
  <si>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</si>
  <si>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</si>
  <si>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</si>
  <si>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</si>
  <si>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</si>
  <si>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</si>
  <si>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</si>
  <si>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</si>
  <si>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</si>
  <si>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</si>
  <si>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</si>
  <si>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</si>
  <si>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</si>
  <si>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</si>
  <si>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</si>
  <si>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</si>
  <si>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</si>
  <si>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</si>
  <si>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</si>
  <si>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</si>
  <si>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</si>
  <si>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</si>
  <si>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</si>
  <si>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</si>
  <si>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</si>
  <si>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</si>
  <si>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</si>
  <si>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</si>
  <si>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</si>
  <si>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</si>
  <si>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</si>
  <si>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</si>
  <si>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</si>
  <si>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</si>
  <si>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</si>
  <si>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</si>
  <si>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</si>
  <si>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</si>
  <si>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</si>
  <si>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</si>
  <si>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</si>
  <si>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</si>
  <si>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</si>
  <si>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</si>
  <si>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</si>
  <si>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</si>
  <si>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</si>
  <si>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</si>
  <si>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</si>
  <si>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</si>
  <si>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</si>
  <si>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</si>
  <si>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</si>
  <si>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</si>
  <si>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</si>
  <si>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</si>
  <si>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</si>
  <si>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</si>
  <si>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</si>
  <si>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</si>
  <si>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</si>
  <si>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</si>
  <si>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</si>
  <si>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</si>
  <si>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</si>
  <si>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</si>
  <si>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</si>
  <si>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</si>
  <si>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</si>
  <si>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</si>
  <si>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</si>
  <si>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</si>
  <si>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</si>
  <si>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</si>
  <si>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</si>
  <si>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</si>
  <si>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</si>
  <si>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</si>
  <si>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</si>
  <si>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</si>
  <si>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</si>
  <si>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</si>
  <si>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</si>
  <si>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</si>
  <si>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</si>
  <si>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</si>
  <si>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</si>
  <si>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</si>
  <si>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</si>
  <si>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</si>
  <si>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</si>
  <si>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</si>
  <si>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</si>
  <si>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</si>
  <si>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</si>
  <si>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</si>
  <si>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</si>
  <si>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</si>
  <si>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</si>
  <si>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</si>
  <si>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</si>
  <si>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</si>
  <si>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</si>
  <si>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</si>
  <si>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</si>
  <si>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</si>
  <si>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</si>
  <si>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</si>
  <si>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</si>
  <si>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</si>
  <si>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</si>
  <si>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</si>
  <si>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</si>
  <si>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</si>
  <si>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</si>
  <si>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</si>
  <si>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</si>
  <si>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</si>
  <si>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</si>
  <si>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</si>
  <si>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</si>
  <si>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</si>
  <si>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</si>
  <si>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</si>
  <si>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</si>
  <si>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</si>
  <si>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</si>
  <si>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</si>
  <si>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</si>
  <si>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</si>
  <si>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</si>
  <si>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</si>
  <si>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</si>
  <si>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</si>
  <si>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</si>
  <si>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</si>
  <si>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</si>
  <si>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</si>
  <si>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</si>
  <si>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</si>
  <si>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</si>
  <si>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</si>
  <si>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</si>
  <si>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</si>
  <si>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</si>
  <si>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</si>
  <si>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</si>
  <si>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</si>
  <si>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</si>
  <si>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</si>
  <si>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</si>
  <si>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</si>
  <si>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</si>
  <si>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</si>
  <si>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</si>
  <si>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</si>
  <si>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</si>
  <si>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</si>
  <si>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</si>
  <si>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</si>
  <si>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</si>
  <si>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</si>
  <si>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</si>
  <si>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</si>
  <si>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</si>
  <si>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</si>
  <si>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</si>
  <si>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</si>
  <si>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</si>
  <si>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</si>
  <si>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</si>
  <si>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</si>
  <si>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</si>
  <si>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</si>
  <si>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</si>
  <si>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</si>
  <si>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</si>
  <si>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</si>
  <si>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</si>
  <si>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</si>
  <si>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</si>
  <si>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</si>
  <si>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</si>
  <si>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</si>
  <si>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</si>
  <si>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</si>
  <si>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</si>
  <si>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</si>
  <si>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</si>
  <si>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</si>
  <si>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</si>
  <si>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</si>
  <si>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</si>
  <si>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</si>
  <si>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</si>
  <si>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</si>
  <si>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</si>
  <si>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</si>
  <si>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</si>
  <si>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</si>
  <si>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</si>
  <si>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</si>
  <si>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</si>
  <si>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</si>
  <si>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</si>
  <si>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</si>
  <si>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</si>
  <si>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</si>
  <si>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</si>
  <si>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</si>
  <si>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</si>
  <si>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</si>
  <si>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</si>
  <si>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</si>
  <si>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</si>
  <si>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</si>
  <si>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</si>
  <si>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</si>
  <si>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</si>
  <si>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</si>
  <si>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</si>
  <si>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</si>
  <si>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</si>
  <si>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</si>
  <si>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</si>
  <si>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</si>
  <si>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</si>
  <si>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</si>
  <si>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</si>
  <si>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</si>
  <si>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</si>
  <si>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</si>
  <si>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</si>
  <si>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</si>
  <si>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</si>
  <si>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</si>
  <si>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</si>
  <si>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</si>
  <si>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</si>
  <si>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</si>
  <si>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</si>
  <si>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</si>
  <si>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</si>
  <si>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</si>
  <si>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</si>
  <si>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</si>
  <si>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</si>
  <si>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</si>
  <si>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</si>
  <si>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</si>
  <si>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</si>
  <si>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</si>
  <si>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</si>
  <si>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</si>
  <si>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</si>
  <si>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</si>
  <si>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</si>
  <si>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</si>
  <si>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</si>
  <si>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</si>
  <si>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</si>
  <si>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</si>
  <si>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</si>
  <si>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</si>
  <si>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</si>
  <si>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</si>
  <si>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</si>
  <si>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</si>
  <si>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</si>
  <si>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</si>
  <si>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</si>
  <si>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</si>
  <si>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</si>
  <si>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</si>
  <si>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</si>
  <si>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</si>
  <si>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</si>
  <si>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</si>
  <si>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</si>
  <si>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</si>
  <si>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</si>
  <si>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</si>
  <si>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</si>
  <si>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</si>
  <si>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</si>
  <si>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</si>
  <si>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</si>
  <si>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</si>
  <si>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</si>
  <si>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</si>
  <si>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</si>
  <si>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</si>
  <si>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</si>
  <si>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</si>
  <si>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</si>
  <si>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</si>
  <si>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</si>
  <si>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</si>
  <si>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</si>
  <si>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</si>
  <si>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</si>
  <si>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</si>
  <si>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</si>
  <si>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</si>
  <si>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</si>
  <si>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</si>
  <si>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</si>
  <si>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</si>
  <si>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</si>
  <si>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</si>
  <si>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</si>
  <si>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</si>
  <si>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</si>
  <si>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</si>
  <si>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</si>
  <si>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</si>
  <si>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</si>
  <si>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</si>
  <si>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</si>
  <si>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</si>
  <si>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</si>
  <si>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</si>
  <si>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</si>
  <si>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</si>
  <si>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</si>
  <si>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</si>
  <si>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</si>
  <si>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</si>
  <si>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</si>
  <si>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</si>
  <si>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</si>
  <si>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</si>
  <si>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</si>
  <si>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</si>
  <si>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</si>
  <si>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</si>
  <si>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</si>
  <si>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</si>
  <si>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</si>
  <si>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</si>
  <si>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</si>
  <si>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</si>
  <si>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</si>
  <si>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</si>
  <si>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</si>
  <si>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</si>
  <si>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</si>
  <si>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</si>
  <si>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</si>
  <si>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</si>
  <si>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</si>
  <si>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</si>
  <si>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</si>
  <si>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</si>
  <si>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</si>
  <si>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</si>
  <si>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</si>
  <si>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</si>
  <si>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</si>
  <si>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</si>
  <si>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</si>
  <si>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</si>
  <si>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</si>
  <si>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</si>
  <si>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</si>
  <si>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</si>
  <si>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</si>
  <si>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</si>
  <si>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</si>
  <si>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</si>
  <si>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</si>
  <si>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</si>
  <si>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</si>
  <si>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</si>
  <si>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</si>
  <si>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</si>
  <si>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</si>
  <si>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</si>
  <si>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</si>
  <si>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</si>
  <si>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</si>
  <si>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</si>
  <si>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</si>
  <si>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</si>
  <si>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</si>
  <si>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</si>
  <si>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</si>
  <si>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</si>
  <si>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</si>
  <si>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</si>
  <si>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</si>
  <si>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</si>
  <si>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</si>
  <si>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</si>
  <si>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</si>
  <si>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</si>
  <si>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</si>
  <si>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</si>
  <si>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</si>
  <si>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</si>
  <si>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</si>
  <si>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</si>
  <si>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</si>
  <si>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</si>
  <si>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</si>
  <si>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</si>
  <si>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</si>
  <si>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</si>
  <si>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</si>
  <si>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</si>
  <si>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</si>
  <si>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</si>
  <si>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</si>
  <si>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</si>
  <si>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</si>
  <si>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</si>
  <si>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</si>
  <si>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</si>
  <si>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</si>
  <si>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</si>
  <si>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</si>
  <si>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</si>
  <si>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</si>
  <si>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</si>
  <si>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</si>
  <si>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</si>
  <si>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</si>
  <si>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</si>
  <si>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</si>
  <si>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</si>
  <si>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</si>
  <si>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</si>
  <si>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</si>
  <si>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</si>
  <si>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</si>
  <si>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</si>
  <si>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</si>
  <si>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</si>
  <si>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</si>
  <si>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</si>
  <si>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</si>
  <si>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</si>
  <si>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</si>
  <si>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</si>
  <si>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</si>
  <si>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</si>
  <si>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</si>
  <si>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</si>
  <si>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</si>
  <si>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</si>
  <si>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</si>
  <si>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</si>
  <si>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</si>
  <si>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</si>
  <si>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</si>
  <si>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</si>
  <si>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</si>
  <si>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</si>
  <si>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</si>
  <si>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</si>
  <si>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</si>
  <si>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</si>
  <si>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</si>
  <si>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</si>
  <si>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</si>
  <si>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</si>
  <si>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</si>
  <si>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</si>
  <si>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</si>
  <si>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</si>
  <si>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</si>
  <si>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</si>
  <si>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</si>
  <si>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</si>
  <si>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</si>
  <si>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</si>
  <si>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</si>
  <si>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</si>
  <si>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</si>
  <si>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</si>
  <si>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</si>
  <si>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</si>
  <si>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</si>
  <si>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</si>
  <si>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</si>
  <si>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</si>
  <si>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</si>
  <si>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</si>
  <si>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</si>
  <si>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</si>
  <si>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</si>
  <si>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</si>
  <si>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</si>
  <si>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</si>
  <si>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</si>
  <si>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</si>
  <si>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</si>
  <si>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</si>
  <si>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</si>
  <si>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</si>
  <si>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</si>
  <si>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</si>
  <si>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</si>
  <si>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</si>
  <si>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</si>
  <si>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</si>
  <si>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</si>
  <si>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</si>
  <si>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</si>
  <si>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</si>
  <si>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</si>
  <si>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</si>
  <si>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</si>
  <si>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</si>
  <si>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</si>
  <si>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</si>
  <si>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</si>
  <si>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</si>
  <si>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</si>
  <si>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</si>
  <si>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</si>
  <si>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</si>
  <si>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</si>
  <si>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</si>
  <si>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</si>
  <si>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</si>
  <si>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</si>
  <si>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</si>
  <si>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</si>
  <si>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</si>
  <si>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</si>
  <si>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</si>
  <si>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</si>
  <si>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</si>
  <si>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</si>
  <si>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</si>
  <si>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</si>
  <si>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</si>
  <si>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</si>
  <si>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</si>
  <si>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</si>
  <si>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</si>
  <si>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</si>
  <si>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</si>
  <si>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</si>
  <si>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</si>
  <si>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</si>
  <si>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</si>
  <si>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</si>
  <si>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</si>
  <si>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</si>
  <si>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</si>
  <si>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</si>
  <si>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</si>
  <si>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</si>
  <si>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</si>
  <si>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</si>
  <si>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</si>
  <si>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</si>
  <si>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</si>
  <si>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</si>
  <si>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</si>
  <si>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</si>
  <si>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</si>
  <si>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</si>
  <si>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</si>
  <si>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</si>
  <si>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</si>
  <si>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</si>
  <si>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</si>
  <si>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</si>
  <si>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</si>
  <si>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</si>
  <si>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</si>
  <si>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</si>
  <si>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</si>
  <si>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</si>
  <si>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</si>
  <si>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</si>
  <si>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</si>
  <si>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</si>
  <si>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</si>
  <si>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</si>
  <si>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</si>
  <si>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</si>
  <si>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</si>
  <si>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</si>
  <si>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</si>
  <si>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</si>
  <si>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</si>
  <si>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</si>
  <si>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</si>
  <si>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</si>
  <si>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</si>
  <si>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</si>
  <si>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</si>
  <si>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</si>
  <si>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</si>
  <si>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</si>
  <si>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</si>
  <si>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</si>
  <si>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</si>
  <si>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</si>
  <si>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</si>
  <si>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</si>
  <si>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</si>
  <si>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</si>
  <si>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</si>
  <si>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</si>
  <si>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</si>
  <si>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</si>
  <si>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</si>
  <si>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</si>
  <si>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</si>
  <si>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</si>
  <si>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</si>
  <si>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</si>
  <si>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</si>
  <si>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</si>
  <si>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</si>
  <si>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</si>
  <si>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</si>
  <si>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</si>
  <si>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</si>
  <si>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</si>
  <si>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</si>
  <si>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</si>
  <si>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</si>
  <si>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</si>
  <si>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</si>
  <si>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</si>
  <si>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</si>
  <si>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</si>
  <si>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</si>
  <si>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</si>
  <si>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</si>
  <si>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</si>
  <si>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</si>
  <si>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</si>
  <si>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</si>
  <si>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</si>
  <si>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</si>
  <si>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</si>
  <si>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</si>
  <si>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</si>
  <si>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</si>
  <si>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</si>
  <si>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</si>
  <si>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</si>
  <si>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</si>
  <si>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</si>
  <si>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</si>
  <si>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</si>
  <si>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</si>
  <si>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</si>
  <si>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</si>
  <si>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</si>
  <si>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</si>
  <si>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</si>
  <si>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</si>
  <si>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</si>
  <si>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</si>
  <si>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</si>
  <si>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</si>
  <si>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</si>
  <si>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</si>
  <si>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</si>
  <si>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</si>
  <si>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</si>
  <si>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</si>
  <si>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</si>
  <si>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</si>
  <si>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</si>
  <si>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</si>
  <si>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</si>
  <si>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</si>
  <si>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</si>
  <si>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</si>
  <si>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</si>
  <si>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</si>
  <si>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</si>
  <si>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</si>
  <si>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</si>
  <si>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</si>
  <si>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</si>
  <si>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</si>
  <si>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</si>
  <si>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</si>
  <si>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</si>
  <si>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</si>
  <si>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</si>
  <si>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</si>
  <si>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</si>
  <si>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</si>
  <si>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</si>
  <si>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</si>
  <si>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</si>
  <si>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</si>
  <si>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</si>
  <si>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</si>
  <si>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</si>
  <si>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</si>
  <si>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</si>
  <si>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</si>
  <si>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</si>
  <si>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</si>
  <si>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</si>
  <si>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</si>
  <si>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</si>
  <si>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</si>
  <si>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</si>
  <si>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</si>
  <si>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</si>
  <si>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</si>
  <si>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</si>
  <si>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</si>
  <si>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</si>
  <si>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</si>
  <si>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</si>
  <si>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</si>
  <si>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</si>
  <si>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</si>
  <si>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</si>
  <si>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</si>
  <si>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</si>
  <si>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</si>
  <si>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</si>
  <si>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</si>
  <si>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</si>
  <si>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</si>
  <si>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</si>
  <si>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</si>
  <si>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</si>
  <si>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</si>
  <si>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</si>
  <si>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</si>
  <si>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</si>
  <si>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</si>
  <si>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</si>
  <si>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</si>
  <si>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</si>
  <si>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</si>
  <si>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</si>
  <si>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</si>
  <si>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</si>
  <si>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</si>
  <si>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</si>
  <si>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</si>
  <si>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</si>
  <si>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</si>
  <si>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</si>
  <si>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</si>
  <si>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</si>
  <si>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</si>
  <si>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</si>
  <si>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</si>
  <si>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</si>
  <si>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</si>
  <si>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</si>
  <si>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</si>
  <si>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</si>
  <si>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</si>
  <si>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</si>
  <si>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</si>
  <si>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</si>
  <si>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</si>
  <si>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</si>
  <si>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</si>
  <si>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</si>
  <si>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</si>
  <si>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</si>
  <si>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</si>
  <si>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</si>
  <si>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</si>
  <si>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</si>
  <si>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</si>
  <si>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</si>
  <si>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</si>
  <si>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</si>
  <si>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</si>
  <si>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</si>
  <si>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</si>
  <si>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</si>
  <si>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</si>
  <si>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</si>
  <si>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</si>
  <si>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</si>
  <si>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</si>
  <si>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</si>
  <si>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</si>
  <si>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</si>
  <si>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</si>
  <si>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</si>
  <si>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</si>
  <si>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</si>
  <si>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</si>
  <si>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</si>
  <si>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</si>
  <si>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</si>
  <si>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</si>
  <si>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</si>
  <si>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</si>
  <si>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</si>
  <si>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</si>
  <si>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</si>
  <si>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</si>
  <si>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</si>
  <si>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</si>
  <si>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</si>
  <si>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</si>
  <si>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</si>
  <si>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</si>
  <si>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</si>
  <si>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</si>
  <si>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</si>
  <si>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</si>
  <si>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</si>
  <si>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</si>
  <si>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</si>
  <si>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</si>
  <si>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</si>
  <si>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</si>
  <si>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</si>
  <si>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</si>
  <si>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</si>
  <si>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</si>
  <si>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</si>
  <si>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</si>
  <si>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</si>
  <si>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</si>
  <si>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</si>
  <si>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</si>
  <si>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</si>
  <si>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</si>
  <si>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</si>
  <si>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</si>
  <si>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</si>
  <si>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</si>
  <si>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</si>
  <si>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</si>
  <si>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</si>
  <si>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</si>
  <si>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</si>
  <si>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</si>
  <si>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</si>
  <si>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</si>
  <si>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</si>
  <si>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</si>
  <si>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</si>
  <si>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</si>
  <si>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</si>
  <si>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</si>
  <si>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</si>
  <si>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</si>
  <si>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</si>
  <si>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</si>
  <si>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</si>
  <si>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</si>
  <si>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</si>
  <si>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</si>
  <si>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</si>
  <si>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</si>
  <si>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</si>
  <si>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</si>
  <si>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</si>
  <si>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</si>
  <si>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</si>
  <si>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</si>
  <si>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</si>
  <si>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</si>
  <si>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</si>
  <si>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</si>
  <si>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</si>
  <si>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</si>
  <si>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</si>
  <si>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</si>
  <si>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</si>
  <si>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</si>
  <si>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</si>
  <si>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</si>
  <si>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</si>
  <si>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</si>
  <si>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</si>
  <si>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</si>
  <si>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</si>
  <si>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</si>
  <si>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</si>
  <si>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</si>
  <si>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</si>
  <si>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</si>
  <si>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</si>
  <si>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</si>
  <si>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</si>
  <si>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</si>
  <si>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</si>
  <si>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</si>
  <si>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</si>
  <si>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</si>
  <si>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</si>
  <si>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</si>
  <si>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</si>
  <si>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</si>
  <si>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</si>
  <si>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</si>
  <si>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</si>
  <si>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</si>
  <si>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</si>
  <si>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</si>
  <si>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</si>
  <si>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</si>
  <si>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</si>
  <si>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</si>
  <si>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</si>
  <si>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</si>
  <si>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</si>
  <si>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</si>
  <si>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</si>
  <si>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</si>
  <si>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</si>
  <si>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</si>
  <si>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</si>
  <si>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</si>
  <si>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</si>
  <si>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</si>
  <si>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</si>
  <si>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</si>
  <si>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</si>
  <si>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</si>
  <si>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</si>
  <si>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</si>
  <si>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</si>
  <si>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</si>
  <si>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</si>
  <si>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</si>
  <si>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</si>
  <si>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</si>
  <si>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</si>
  <si>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</si>
  <si>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</si>
  <si>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</si>
  <si>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</si>
  <si>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</si>
  <si>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</si>
  <si>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</si>
  <si>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</si>
  <si>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</si>
  <si>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</si>
  <si>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</si>
  <si>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</si>
  <si>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</si>
  <si>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</si>
  <si>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</si>
  <si>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</si>
  <si>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</si>
  <si>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</si>
  <si>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</si>
  <si>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</si>
  <si>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</si>
  <si>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</si>
  <si>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</si>
  <si>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</si>
  <si>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</si>
  <si>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</si>
  <si>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</si>
  <si>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</si>
  <si>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</si>
  <si>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</si>
  <si>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</si>
  <si>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</si>
  <si>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</si>
  <si>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</si>
  <si>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</si>
  <si>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</si>
  <si>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</si>
  <si>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</si>
  <si>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</si>
  <si>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</si>
  <si>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</si>
  <si>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</si>
  <si>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</si>
  <si>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</si>
  <si>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</si>
  <si>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</si>
  <si>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</si>
  <si>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</si>
  <si>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</si>
  <si>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</si>
  <si>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</si>
  <si>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</si>
  <si>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</si>
  <si>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</si>
  <si>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</si>
  <si>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</si>
  <si>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</si>
  <si>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</si>
  <si>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</si>
  <si>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</si>
  <si>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</si>
  <si>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</si>
  <si>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</si>
  <si>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</si>
  <si>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</si>
  <si>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</si>
  <si>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</si>
  <si>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</si>
  <si>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</si>
  <si>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</si>
  <si>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</si>
  <si>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</si>
  <si>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</si>
  <si>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</si>
  <si>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</si>
  <si>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</si>
  <si>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</si>
  <si>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</si>
  <si>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</si>
  <si>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</si>
  <si>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</si>
  <si>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</si>
  <si>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</si>
  <si>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</si>
  <si>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</si>
  <si>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</si>
  <si>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</si>
  <si>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</si>
  <si>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</si>
  <si>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</si>
  <si>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</si>
  <si>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</si>
  <si>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</si>
  <si>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</si>
  <si>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</si>
  <si>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</si>
  <si>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</si>
  <si>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</si>
  <si>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</si>
  <si>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</si>
  <si>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</si>
  <si>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</si>
  <si>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</si>
  <si>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</si>
  <si>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</si>
  <si>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</si>
  <si>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</si>
  <si>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</si>
  <si>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</si>
  <si>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</si>
  <si>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</si>
  <si>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</si>
  <si>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</si>
  <si>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</si>
  <si>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</si>
  <si>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</si>
  <si>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</si>
  <si>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</si>
  <si>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</si>
  <si>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</si>
  <si>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</si>
  <si>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</si>
  <si>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</si>
  <si>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</si>
  <si>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</si>
  <si>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</si>
  <si>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</si>
  <si>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</si>
  <si>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</si>
  <si>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</si>
  <si>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</si>
  <si>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</si>
  <si>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</si>
  <si>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</si>
  <si>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</si>
  <si>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</si>
  <si>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</si>
  <si>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</si>
  <si>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</si>
  <si>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</si>
  <si>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</si>
  <si>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</si>
  <si>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</si>
  <si>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</si>
  <si>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</si>
  <si>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</si>
  <si>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</si>
  <si>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</si>
  <si>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</si>
  <si>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</si>
  <si>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</si>
  <si>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</si>
  <si>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</si>
  <si>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</si>
  <si>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</si>
  <si>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</si>
  <si>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</si>
  <si>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</si>
  <si>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</si>
  <si>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</si>
  <si>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</si>
  <si>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</si>
  <si>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</si>
  <si>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</si>
  <si>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</si>
  <si>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</si>
  <si>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</si>
  <si>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</si>
  <si>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</si>
  <si>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</si>
  <si>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</si>
  <si>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</si>
  <si>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</si>
  <si>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</si>
  <si>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</si>
  <si>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</si>
  <si>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</si>
  <si>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</si>
  <si>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</si>
  <si>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</si>
  <si>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</si>
  <si>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</si>
  <si>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</si>
  <si>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</si>
  <si>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</si>
  <si>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</si>
  <si>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</si>
  <si>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</si>
  <si>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</si>
  <si>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</si>
  <si>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</si>
  <si>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</si>
  <si>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</si>
  <si>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</si>
  <si>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</si>
  <si>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</si>
  <si>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</si>
  <si>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</si>
  <si>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</si>
  <si>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</si>
  <si>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</si>
  <si>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</si>
  <si>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</si>
  <si>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</si>
  <si>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</si>
  <si>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</si>
  <si>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</si>
  <si>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</si>
  <si>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</si>
  <si>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</si>
  <si>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</si>
  <si>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</si>
  <si>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</si>
  <si>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</si>
  <si>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</si>
  <si>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</si>
  <si>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</si>
  <si>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</si>
  <si>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</si>
  <si>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</si>
  <si>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</si>
  <si>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</si>
  <si>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</si>
  <si>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</si>
  <si>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</si>
  <si>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</si>
  <si>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</si>
  <si>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</si>
  <si>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</si>
  <si>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</si>
  <si>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</si>
  <si>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</si>
  <si>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</si>
  <si>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</si>
  <si>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</si>
  <si>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</si>
  <si>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</si>
  <si>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</si>
  <si>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</si>
  <si>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</si>
  <si>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</si>
  <si>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</si>
  <si>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</si>
  <si>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</si>
  <si>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</si>
  <si>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</si>
  <si>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</si>
  <si>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</si>
  <si>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</si>
  <si>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</si>
  <si>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</si>
  <si>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</si>
  <si>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</si>
  <si>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</si>
  <si>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</si>
  <si>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</si>
  <si>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</si>
  <si>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</si>
  <si>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</si>
  <si>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</si>
  <si>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</si>
  <si>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</si>
  <si>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</si>
  <si>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</si>
  <si>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</si>
  <si>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</si>
  <si>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</si>
  <si>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</si>
  <si>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</si>
  <si>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</si>
  <si>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</si>
  <si>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</si>
  <si>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</si>
  <si>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</si>
  <si>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</si>
  <si>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</si>
  <si>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</si>
  <si>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</si>
  <si>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</si>
  <si>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</si>
  <si>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</si>
  <si>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</si>
  <si>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</si>
  <si>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</si>
  <si>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</si>
  <si>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</si>
  <si>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</si>
  <si>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</si>
  <si>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</si>
  <si>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</si>
  <si>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</si>
  <si>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</si>
  <si>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</si>
  <si>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</si>
  <si>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</si>
  <si>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</si>
  <si>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</si>
  <si>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</si>
  <si>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</si>
  <si>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</si>
  <si>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</si>
  <si>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</si>
  <si>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</si>
  <si>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</si>
  <si>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</si>
  <si>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</si>
  <si>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</si>
  <si>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</si>
  <si>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</si>
  <si>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</si>
  <si>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</si>
  <si>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</si>
  <si>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</si>
  <si>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</si>
  <si>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</si>
  <si>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</si>
  <si>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</si>
  <si>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</si>
  <si>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</si>
  <si>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</si>
  <si>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</si>
  <si>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</si>
  <si>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</si>
  <si>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</si>
  <si>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</si>
  <si>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</si>
  <si>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</si>
  <si>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</si>
  <si>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</si>
  <si>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</si>
  <si>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</si>
  <si>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</si>
  <si>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</si>
  <si>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</si>
  <si>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</si>
  <si>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</si>
  <si>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</si>
  <si>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</si>
  <si>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</si>
  <si>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</si>
  <si>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</si>
  <si>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</si>
  <si>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</si>
  <si>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</si>
  <si>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</si>
  <si>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</si>
  <si>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</si>
  <si>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</si>
  <si>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</si>
  <si>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</si>
  <si>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</si>
  <si>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</si>
  <si>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</si>
  <si>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</si>
  <si>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</si>
  <si>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</si>
  <si>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</si>
  <si>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</si>
  <si>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</si>
  <si>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</si>
  <si>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</si>
  <si>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</si>
  <si>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</si>
  <si>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</si>
  <si>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</si>
  <si>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</si>
  <si>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</si>
  <si>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</si>
  <si>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</si>
  <si>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</si>
  <si>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</si>
  <si>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</si>
  <si>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</si>
  <si>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</si>
  <si>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</si>
  <si>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</si>
  <si>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</si>
  <si>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</si>
  <si>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</si>
  <si>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</si>
  <si>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</si>
  <si>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</si>
  <si>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</si>
  <si>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</si>
  <si>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</si>
  <si>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</si>
  <si>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</si>
  <si>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</si>
  <si>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</si>
  <si>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</si>
  <si>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</si>
  <si>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</si>
  <si>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</si>
  <si>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</si>
  <si>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</si>
  <si>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</si>
  <si>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</si>
  <si>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</si>
  <si>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</si>
  <si>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</si>
  <si>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</si>
  <si>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</si>
  <si>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</si>
  <si>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</si>
  <si>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</si>
  <si>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</si>
  <si>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</si>
  <si>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</si>
  <si>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</si>
  <si>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</si>
  <si>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</si>
  <si>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</si>
  <si>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</si>
  <si>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</si>
  <si>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</si>
  <si>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</si>
  <si>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</si>
  <si>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</si>
  <si>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</si>
  <si>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</si>
  <si>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</si>
  <si>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</si>
  <si>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</si>
  <si>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</si>
  <si>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</si>
  <si>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</si>
  <si>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</si>
  <si>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</si>
  <si>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</si>
  <si>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</si>
  <si>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</si>
  <si>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</si>
  <si>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</si>
  <si>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</si>
  <si>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</si>
  <si>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</si>
  <si>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</si>
  <si>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</si>
  <si>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</si>
  <si>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</si>
  <si>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</si>
  <si>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</si>
  <si>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</si>
  <si>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</si>
  <si>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</si>
  <si>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</si>
  <si>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</si>
  <si>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</si>
  <si>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</si>
  <si>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</si>
  <si>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</si>
  <si>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</si>
  <si>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</si>
  <si>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</si>
  <si>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</si>
  <si>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</si>
  <si>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</si>
  <si>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</si>
  <si>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</si>
  <si>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</si>
  <si>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</si>
  <si>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</si>
  <si>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</si>
  <si>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</si>
  <si>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</si>
  <si>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</si>
  <si>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</si>
  <si>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</si>
  <si>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</si>
  <si>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</si>
  <si>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</si>
  <si>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</si>
  <si>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</si>
  <si>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</si>
  <si>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</si>
  <si>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</si>
  <si>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</si>
  <si>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</si>
  <si>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</si>
  <si>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</si>
  <si>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</si>
  <si>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</si>
  <si>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</si>
  <si>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</si>
  <si>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</si>
  <si>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</si>
  <si>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</si>
  <si>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</si>
  <si>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</si>
  <si>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</si>
  <si>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</si>
  <si>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</si>
  <si>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</si>
  <si>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</si>
  <si>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</si>
  <si>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</si>
  <si>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</si>
  <si>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</si>
  <si>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</si>
  <si>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</si>
  <si>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</si>
  <si>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</si>
  <si>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</si>
  <si>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</si>
  <si>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</si>
  <si>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</si>
  <si>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</si>
  <si>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</si>
  <si>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</si>
  <si>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</si>
  <si>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</si>
  <si>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</si>
  <si>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</si>
  <si>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</si>
  <si>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</si>
  <si>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</si>
  <si>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</si>
  <si>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</si>
  <si>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</si>
  <si>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</si>
  <si>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</si>
  <si>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</si>
  <si>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</si>
  <si>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</si>
  <si>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</si>
  <si>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</si>
  <si>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</si>
  <si>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</si>
  <si>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</si>
  <si>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</si>
  <si>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</si>
  <si>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</si>
  <si>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</si>
  <si>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</si>
  <si>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</si>
  <si>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</si>
  <si>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</si>
  <si>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</si>
  <si>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</si>
  <si>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</si>
  <si>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</si>
  <si>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</si>
  <si>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</si>
  <si>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</si>
  <si>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</si>
  <si>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</si>
  <si>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</si>
  <si>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</si>
  <si>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</si>
  <si>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</si>
  <si>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</si>
  <si>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</si>
  <si>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</si>
  <si>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</si>
  <si>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</si>
  <si>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</si>
  <si>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</si>
  <si>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</si>
  <si>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</si>
  <si>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</si>
  <si>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</si>
  <si>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</si>
  <si>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</si>
  <si>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</si>
  <si>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</si>
  <si>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</si>
  <si>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</si>
  <si>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</si>
  <si>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</si>
  <si>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</si>
  <si>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</si>
  <si>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</si>
  <si>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</si>
  <si>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</si>
  <si>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</si>
  <si>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</si>
  <si>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</si>
  <si>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</si>
  <si>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</si>
  <si>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</si>
  <si>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</si>
  <si>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</si>
  <si>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</si>
  <si>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</si>
  <si>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</si>
  <si>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</si>
  <si>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</si>
  <si>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</si>
  <si>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</si>
  <si>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</si>
  <si>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</si>
  <si>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</si>
  <si>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</si>
  <si>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</si>
  <si>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</si>
  <si>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</si>
  <si>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</si>
  <si>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</si>
  <si>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</si>
  <si>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</si>
  <si>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</si>
  <si>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</si>
  <si>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</si>
  <si>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</si>
  <si>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</si>
  <si>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</si>
  <si>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</si>
  <si>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</si>
  <si>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</si>
  <si>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</si>
  <si>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</si>
  <si>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</si>
  <si>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</si>
  <si>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</si>
  <si>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</si>
  <si>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</si>
  <si>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</si>
  <si>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</si>
  <si>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</si>
  <si>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</si>
  <si>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</si>
  <si>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</si>
  <si>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</si>
  <si>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</si>
  <si>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</si>
  <si>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</si>
  <si>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</si>
  <si>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</si>
  <si>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</si>
  <si>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</si>
  <si>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</si>
  <si>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</si>
  <si>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</si>
  <si>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</si>
  <si>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</si>
  <si>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</si>
  <si>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</si>
  <si>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</si>
  <si>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</si>
  <si>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</si>
  <si>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</si>
  <si>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</si>
  <si>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</si>
  <si>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</si>
  <si>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</si>
  <si>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</si>
  <si>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</si>
  <si>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</si>
  <si>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</si>
  <si>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</si>
  <si>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</si>
  <si>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</si>
  <si>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</si>
  <si>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</si>
  <si>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</si>
  <si>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</si>
  <si>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</si>
  <si>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</si>
  <si>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</si>
  <si>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</si>
  <si>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</si>
  <si>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</si>
  <si>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</si>
  <si>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</si>
  <si>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</si>
  <si>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</si>
  <si>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</si>
  <si>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</si>
  <si>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</si>
  <si>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</si>
  <si>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</si>
  <si>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</si>
  <si>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</si>
  <si>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</si>
  <si>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</si>
  <si>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</si>
  <si>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</si>
  <si>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</si>
  <si>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</si>
  <si>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</si>
  <si>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</si>
  <si>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</si>
  <si>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</si>
  <si>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</si>
  <si>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</si>
  <si>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</si>
  <si>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</si>
  <si>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</si>
  <si>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</si>
  <si>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</si>
  <si>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</si>
  <si>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</si>
  <si>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</si>
  <si>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</si>
  <si>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</si>
  <si>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</si>
  <si>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</si>
  <si>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</si>
  <si>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</si>
  <si>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</si>
  <si>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</si>
  <si>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</si>
  <si>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</si>
  <si>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</si>
  <si>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</si>
  <si>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</si>
  <si>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</si>
  <si>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</si>
  <si>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</si>
  <si>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</si>
  <si>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</si>
  <si>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</si>
  <si>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</si>
  <si>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</si>
  <si>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</si>
  <si>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</si>
  <si>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</si>
  <si>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</si>
  <si>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</si>
  <si>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</si>
  <si>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</si>
  <si>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</si>
  <si>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</si>
  <si>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</si>
  <si>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</si>
  <si>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</si>
  <si>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</si>
  <si>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</si>
  <si>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</si>
  <si>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</si>
  <si>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</si>
  <si>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</si>
  <si>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</si>
  <si>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</si>
  <si>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</si>
  <si>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</si>
  <si>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</si>
  <si>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</si>
  <si>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</si>
  <si>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</si>
  <si>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</si>
  <si>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</si>
  <si>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</si>
  <si>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</si>
  <si>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</si>
  <si>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</si>
  <si>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</si>
  <si>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</si>
  <si>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</si>
  <si>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</si>
  <si>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</si>
  <si>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</si>
  <si>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</si>
  <si>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</si>
  <si>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</si>
  <si>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</si>
  <si>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</si>
  <si>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</si>
  <si>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</si>
  <si>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</si>
  <si>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</si>
  <si>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</si>
  <si>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</si>
  <si>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</si>
  <si>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</si>
  <si>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</si>
  <si>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</si>
  <si>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</si>
  <si>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</si>
  <si>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</si>
  <si>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</si>
  <si>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</si>
  <si>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</si>
  <si>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</si>
  <si>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</si>
  <si>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</si>
  <si>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</si>
  <si>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</si>
  <si>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</si>
  <si>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</si>
  <si>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</si>
  <si>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</si>
  <si>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</si>
  <si>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</si>
  <si>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</si>
  <si>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</si>
  <si>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</si>
  <si>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</si>
  <si>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</si>
  <si>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</si>
  <si>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</si>
  <si>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</si>
  <si>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</si>
  <si>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</si>
  <si>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</si>
  <si>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</si>
  <si>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</si>
  <si>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</si>
  <si>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</si>
  <si>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</si>
  <si>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</si>
  <si>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</si>
  <si>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</si>
  <si>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</si>
  <si>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</si>
  <si>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</si>
  <si>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</si>
  <si>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</si>
  <si>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</si>
  <si>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</si>
  <si>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</si>
  <si>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</si>
  <si>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</si>
  <si>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</si>
  <si>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</si>
  <si>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</si>
  <si>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</si>
  <si>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</si>
  <si>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</si>
  <si>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</si>
  <si>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</si>
  <si>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</si>
  <si>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</si>
  <si>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</si>
  <si>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</si>
  <si>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</si>
  <si>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</si>
  <si>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</si>
  <si>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</si>
  <si>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</si>
  <si>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</si>
  <si>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</si>
  <si>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</si>
  <si>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</si>
  <si>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</si>
  <si>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</si>
  <si>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</si>
  <si>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</si>
  <si>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</si>
  <si>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</si>
  <si>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</si>
  <si>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</si>
  <si>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</si>
  <si>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</si>
  <si>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</si>
  <si>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</si>
  <si>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</si>
  <si>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</si>
  <si>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</si>
  <si>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</si>
  <si>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</si>
  <si>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</si>
  <si>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</si>
  <si>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</si>
  <si>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</si>
  <si>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</si>
  <si>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</si>
  <si>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</si>
  <si>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</si>
  <si>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</si>
  <si>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</si>
  <si>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</si>
  <si>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</si>
  <si>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</si>
  <si>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</si>
  <si>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</si>
  <si>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</si>
  <si>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</si>
  <si>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</si>
  <si>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</si>
  <si>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</si>
  <si>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</si>
  <si>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</si>
  <si>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</si>
  <si>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</si>
  <si>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</si>
  <si>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</si>
  <si>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</si>
  <si>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</si>
  <si>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</si>
  <si>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</si>
  <si>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</si>
  <si>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</si>
  <si>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</si>
  <si>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</si>
  <si>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</si>
  <si>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</si>
  <si>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</si>
  <si>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</si>
  <si>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</si>
  <si>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</si>
  <si>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</si>
  <si>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</si>
  <si>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</si>
  <si>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</si>
  <si>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</si>
  <si>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</si>
  <si>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</si>
  <si>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</si>
  <si>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</si>
  <si>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</si>
  <si>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</si>
  <si>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</si>
  <si>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</si>
  <si>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</si>
  <si>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</si>
  <si>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</si>
  <si>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</si>
  <si>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</si>
  <si>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</si>
  <si>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</si>
  <si>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</si>
  <si>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</si>
  <si>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</si>
  <si>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</si>
  <si>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</si>
  <si>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</si>
  <si>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</si>
  <si>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</si>
  <si>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</si>
  <si>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</si>
  <si>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</si>
  <si>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</si>
  <si>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</si>
  <si>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</si>
  <si>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</si>
  <si>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</si>
  <si>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</si>
  <si>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</si>
  <si>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</si>
  <si>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</si>
  <si>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</si>
  <si>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</si>
  <si>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</si>
  <si>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</si>
  <si>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</si>
  <si>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</si>
  <si>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</si>
  <si>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</si>
  <si>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</si>
  <si>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</si>
  <si>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</si>
  <si>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</si>
  <si>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</si>
  <si>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</si>
  <si>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</si>
  <si>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</si>
  <si>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</si>
  <si>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</si>
  <si>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</si>
  <si>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</si>
  <si>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</si>
  <si>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</si>
  <si>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</si>
  <si>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</si>
  <si>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</si>
  <si>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</si>
  <si>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</si>
  <si>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</si>
  <si>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</si>
  <si>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</si>
  <si>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</si>
  <si>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</si>
  <si>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</si>
  <si>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</si>
  <si>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</si>
  <si>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</si>
  <si>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</si>
  <si>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</si>
  <si>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</si>
  <si>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</si>
  <si>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</si>
  <si>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</si>
  <si>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</si>
  <si>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</si>
  <si>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</si>
  <si>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</si>
  <si>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</si>
  <si>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</si>
  <si>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</si>
  <si>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</si>
  <si>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</si>
  <si>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</si>
  <si>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</si>
  <si>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</si>
  <si>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</si>
  <si>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</si>
  <si>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</si>
  <si>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</si>
  <si>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</si>
  <si>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</si>
  <si>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</si>
  <si>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</si>
  <si>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</si>
  <si>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</si>
  <si>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</si>
  <si>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</si>
  <si>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</si>
  <si>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</si>
  <si>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</si>
  <si>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</si>
  <si>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</si>
  <si>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</si>
  <si>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</si>
  <si>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</si>
  <si>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</si>
  <si>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</si>
  <si>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</si>
  <si>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</si>
  <si>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</si>
  <si>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</si>
  <si>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</si>
  <si>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</si>
  <si>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</si>
  <si>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</si>
  <si>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</si>
  <si>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</si>
  <si>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</si>
  <si>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</si>
  <si>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</si>
  <si>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</si>
  <si>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</si>
  <si>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</si>
  <si>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</si>
  <si>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</si>
  <si>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</si>
  <si>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</si>
  <si>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</si>
  <si>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</si>
  <si>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</si>
  <si>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</si>
  <si>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</si>
  <si>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</si>
  <si>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</si>
  <si>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</si>
  <si>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</si>
  <si>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</si>
  <si>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</si>
  <si>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</si>
  <si>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</si>
  <si>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</si>
  <si>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</si>
  <si>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</si>
  <si>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</si>
  <si>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</si>
  <si>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</si>
  <si>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</si>
  <si>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</si>
  <si>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</si>
  <si>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</si>
  <si>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</si>
  <si>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</si>
  <si>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</si>
  <si>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</si>
  <si>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</si>
  <si>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</si>
  <si>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</si>
  <si>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</si>
  <si>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</si>
  <si>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</si>
  <si>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</si>
  <si>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</si>
  <si>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</si>
  <si>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</si>
  <si>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</si>
  <si>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</si>
  <si>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</si>
  <si>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</si>
  <si>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</si>
  <si>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</si>
  <si>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</si>
  <si>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</si>
  <si>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</si>
  <si>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</si>
  <si>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</si>
  <si>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</si>
  <si>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</si>
  <si>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</si>
  <si>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</si>
  <si>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</si>
  <si>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</si>
  <si>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</si>
  <si>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</si>
  <si>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</si>
  <si>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</si>
  <si>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</si>
  <si>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</si>
  <si>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</si>
  <si>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</si>
  <si>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</si>
  <si>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</si>
  <si>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</si>
  <si>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</si>
  <si>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</si>
  <si>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</si>
  <si>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</si>
  <si>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</si>
  <si>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</si>
  <si>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</si>
  <si>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</si>
  <si>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</si>
  <si>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</si>
  <si>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</si>
  <si>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</si>
  <si>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</si>
  <si>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</si>
  <si>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</si>
  <si>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</si>
  <si>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</si>
  <si>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</si>
  <si>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</si>
  <si>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</si>
  <si>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</si>
  <si>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</si>
  <si>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</si>
  <si>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</si>
  <si>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</si>
  <si>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</si>
  <si>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</si>
  <si>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</si>
  <si>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</si>
  <si>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</si>
  <si>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</si>
  <si>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</si>
  <si>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</si>
  <si>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</si>
  <si>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</si>
  <si>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</si>
  <si>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</si>
  <si>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</si>
  <si>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</si>
  <si>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</si>
  <si>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</si>
  <si>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</si>
  <si>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</si>
  <si>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</si>
  <si>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</si>
  <si>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</si>
  <si>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</si>
  <si>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</si>
  <si>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</si>
  <si>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</si>
  <si>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</si>
  <si>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</si>
  <si>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</si>
  <si>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</si>
  <si>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</si>
  <si>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</si>
  <si>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</si>
  <si>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</si>
  <si>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</si>
  <si>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</si>
  <si>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</si>
  <si>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</si>
  <si>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</si>
  <si>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</si>
  <si>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</si>
  <si>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</si>
  <si>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</si>
  <si>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</si>
  <si>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</si>
  <si>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</si>
  <si>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</si>
  <si>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</si>
  <si>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</si>
  <si>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</si>
  <si>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</si>
  <si>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</si>
  <si>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</si>
  <si>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</si>
  <si>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</si>
  <si>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</si>
  <si>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</si>
  <si>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</si>
  <si>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</si>
  <si>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</si>
  <si>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</si>
  <si>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</si>
  <si>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</si>
  <si>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</si>
  <si>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</si>
  <si>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</si>
  <si>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</si>
  <si>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</si>
  <si>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</si>
  <si>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</si>
  <si>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</si>
  <si>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</si>
  <si>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</si>
  <si>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</si>
  <si>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</si>
  <si>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</si>
  <si>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</si>
  <si>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</si>
  <si>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</si>
  <si>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</si>
  <si>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</si>
  <si>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</si>
  <si>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</si>
  <si>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</si>
  <si>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</si>
  <si>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</si>
  <si>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</si>
  <si>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</si>
  <si>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</si>
  <si>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</si>
  <si>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</si>
  <si>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</si>
  <si>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</si>
  <si>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</si>
  <si>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</si>
  <si>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</si>
  <si>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</si>
  <si>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</si>
  <si>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</si>
  <si>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</si>
  <si>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</si>
  <si>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</si>
  <si>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</si>
  <si>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</si>
  <si>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</si>
  <si>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</si>
  <si>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</si>
  <si>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</si>
  <si>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</si>
  <si>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</si>
  <si>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</si>
  <si>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</si>
  <si>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</si>
  <si>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</si>
  <si>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</si>
  <si>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</si>
  <si>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</si>
  <si>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</si>
  <si>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</si>
  <si>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</si>
  <si>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</si>
  <si>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</si>
  <si>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</si>
  <si>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</si>
  <si>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</si>
  <si>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</si>
  <si>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</si>
  <si>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</si>
  <si>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</si>
  <si>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</si>
  <si>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</si>
  <si>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</si>
  <si>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</si>
  <si>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</si>
  <si>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</si>
  <si>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</si>
  <si>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</si>
  <si>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</si>
  <si>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</si>
  <si>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</si>
  <si>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</si>
  <si>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</si>
  <si>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</si>
  <si>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</si>
  <si>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</si>
  <si>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</si>
  <si>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</si>
  <si>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</si>
  <si>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</si>
  <si>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</si>
  <si>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</si>
  <si>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</si>
  <si>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</si>
  <si>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</si>
  <si>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</si>
  <si>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</si>
  <si>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</si>
  <si>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</si>
  <si>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</si>
  <si>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</si>
  <si>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</si>
  <si>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</si>
  <si>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</si>
  <si>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</si>
  <si>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</si>
  <si>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</si>
  <si>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</si>
  <si>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</si>
  <si>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</si>
  <si>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</si>
  <si>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</si>
  <si>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</si>
  <si>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</si>
  <si>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</si>
  <si>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</si>
  <si>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</si>
  <si>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</si>
  <si>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</si>
  <si>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</si>
  <si>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</si>
  <si>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</si>
  <si>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</si>
  <si>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</si>
  <si>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</si>
  <si>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</si>
  <si>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</si>
  <si>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</si>
  <si>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</si>
  <si>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</si>
  <si>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</si>
  <si>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</si>
  <si>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</si>
  <si>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</si>
  <si>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</si>
  <si>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</si>
  <si>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</si>
  <si>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</si>
  <si>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</si>
  <si>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</si>
  <si>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</si>
  <si>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</si>
  <si>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</si>
  <si>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</si>
  <si>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</si>
  <si>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</si>
  <si>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</si>
  <si>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</si>
  <si>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</si>
  <si>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</si>
  <si>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</si>
  <si>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</si>
  <si>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</si>
  <si>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</si>
  <si>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</si>
  <si>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</si>
  <si>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</si>
  <si>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</si>
  <si>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</si>
  <si>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</si>
  <si>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</si>
  <si>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</si>
  <si>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</si>
  <si>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</si>
  <si>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</si>
  <si>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</si>
  <si>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</si>
  <si>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</si>
  <si>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</si>
  <si>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</si>
  <si>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</si>
  <si>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</si>
  <si>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</si>
  <si>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</si>
  <si>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</si>
  <si>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</si>
  <si>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</si>
  <si>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</si>
  <si>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</si>
  <si>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</si>
  <si>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</si>
  <si>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</si>
  <si>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</si>
  <si>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</si>
  <si>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</si>
  <si>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</si>
  <si>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</si>
  <si>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</si>
  <si>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</si>
  <si>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</si>
  <si>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</si>
  <si>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</si>
  <si>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</si>
  <si>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</si>
  <si>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</si>
  <si>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</si>
  <si>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</si>
  <si>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</si>
  <si>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</si>
  <si>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</si>
  <si>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</si>
  <si>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</si>
  <si>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</si>
  <si>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</si>
  <si>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</si>
  <si>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</si>
  <si>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</si>
  <si>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</si>
  <si>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</si>
  <si>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</si>
  <si>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</si>
  <si>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</si>
  <si>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</si>
  <si>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</si>
  <si>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</si>
  <si>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</si>
  <si>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</si>
  <si>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</si>
  <si>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</si>
  <si>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</si>
  <si>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</si>
  <si>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</si>
  <si>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</si>
  <si>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</si>
  <si>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</si>
  <si>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</si>
  <si>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</si>
  <si>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</si>
  <si>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</si>
  <si>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</si>
  <si>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</si>
  <si>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</si>
  <si>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</si>
  <si>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</si>
  <si>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</si>
  <si>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</si>
  <si>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</si>
  <si>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</si>
  <si>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</si>
  <si>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</si>
  <si>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</si>
  <si>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</si>
  <si>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</si>
  <si>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</si>
  <si>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</si>
  <si>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</si>
  <si>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</si>
  <si>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</si>
  <si>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</si>
  <si>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</si>
  <si>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</si>
  <si>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</si>
  <si>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</si>
  <si>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</si>
  <si>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</si>
  <si>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</si>
  <si>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</si>
  <si>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</si>
  <si>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</si>
  <si>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</si>
  <si>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</si>
  <si>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</si>
  <si>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</si>
  <si>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</si>
  <si>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</si>
  <si>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</si>
  <si>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</si>
  <si>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</si>
  <si>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</si>
  <si>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</si>
  <si>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</si>
  <si>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</si>
  <si>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</si>
  <si>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</si>
  <si>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</si>
  <si>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</si>
  <si>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</si>
  <si>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</si>
  <si>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</si>
  <si>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</si>
  <si>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</si>
  <si>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</si>
  <si>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</si>
  <si>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</si>
  <si>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</si>
  <si>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</si>
  <si>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</si>
  <si>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</si>
  <si>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</si>
  <si>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</si>
  <si>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</si>
  <si>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</si>
  <si>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</si>
  <si>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</si>
  <si>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</si>
  <si>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</si>
  <si>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</si>
  <si>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</si>
  <si>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</si>
  <si>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</si>
  <si>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</si>
  <si>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</si>
  <si>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</si>
  <si>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</si>
  <si>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</si>
  <si>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</si>
  <si>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</si>
  <si>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</si>
  <si>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</si>
  <si>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</si>
  <si>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</si>
  <si>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</si>
  <si>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</si>
  <si>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</si>
  <si>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</si>
  <si>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</si>
  <si>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</si>
  <si>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</si>
  <si>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</si>
  <si>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</si>
  <si>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</si>
  <si>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</si>
  <si>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</si>
  <si>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</si>
  <si>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</si>
  <si>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</si>
  <si>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</si>
  <si>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</si>
  <si>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</si>
  <si>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</si>
  <si>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</si>
  <si>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</si>
  <si>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</si>
  <si>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</si>
  <si>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</si>
  <si>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</si>
  <si>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</si>
  <si>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</si>
  <si>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</si>
  <si>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</si>
  <si>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</si>
  <si>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</si>
  <si>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</si>
  <si>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</si>
  <si>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</si>
  <si>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</si>
  <si>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</si>
  <si>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</si>
  <si>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</si>
  <si>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</si>
  <si>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</si>
  <si>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</si>
  <si>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</si>
  <si>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</si>
  <si>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</si>
  <si>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</si>
  <si>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</si>
  <si>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</si>
  <si>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</si>
  <si>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</si>
  <si>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</si>
  <si>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</si>
  <si>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</si>
  <si>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</si>
  <si>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</si>
  <si>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</si>
  <si>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</si>
  <si>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</si>
  <si>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</si>
  <si>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</si>
  <si>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</si>
  <si>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</si>
  <si>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</si>
  <si>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</si>
  <si>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</si>
  <si>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</si>
  <si>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</si>
  <si>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</si>
  <si>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</si>
  <si>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</si>
  <si>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</si>
  <si>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</si>
  <si>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</si>
  <si>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</si>
  <si>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</si>
  <si>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</si>
  <si>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</si>
  <si>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</si>
  <si>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</si>
  <si>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</si>
  <si>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</si>
  <si>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</si>
  <si>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</si>
  <si>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</si>
  <si>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</si>
  <si>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</si>
  <si>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</si>
  <si>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</si>
  <si>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</si>
  <si>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</si>
  <si>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</si>
  <si>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</si>
  <si>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</si>
  <si>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</si>
  <si>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</si>
  <si>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</si>
  <si>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</si>
  <si>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</si>
  <si>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</si>
  <si>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</si>
  <si>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</si>
  <si>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</si>
  <si>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</si>
  <si>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</si>
  <si>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</si>
  <si>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</si>
  <si>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</si>
  <si>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</si>
  <si>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</si>
  <si>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</si>
  <si>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</si>
  <si>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</si>
  <si>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</si>
  <si>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</si>
  <si>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</si>
  <si>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</si>
  <si>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</si>
  <si>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</si>
  <si>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</si>
  <si>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</si>
  <si>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</si>
  <si>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</si>
  <si>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</si>
  <si>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</si>
  <si>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</si>
  <si>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</si>
  <si>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</si>
  <si>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</si>
  <si>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</si>
  <si>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</si>
  <si>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</si>
  <si>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</si>
  <si>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</si>
  <si>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</si>
  <si>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</si>
  <si>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</si>
  <si>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</si>
  <si>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</si>
  <si>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</si>
  <si>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</si>
  <si>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</si>
  <si>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</si>
  <si>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</si>
  <si>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</si>
  <si>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</si>
  <si>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</si>
  <si>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</si>
  <si>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</si>
  <si>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</si>
  <si>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</si>
  <si>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</si>
  <si>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</si>
  <si>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</si>
  <si>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</si>
  <si>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</si>
  <si>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</si>
  <si>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</si>
  <si>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</si>
  <si>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</si>
  <si>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</si>
  <si>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</si>
  <si>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</si>
  <si>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</si>
  <si>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</si>
  <si>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</si>
  <si>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</si>
  <si>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</si>
  <si>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</si>
  <si>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</si>
  <si>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</si>
  <si>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</si>
  <si>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</si>
  <si>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</si>
  <si>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</si>
  <si>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</si>
  <si>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</si>
  <si>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</si>
  <si>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</si>
  <si>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</si>
  <si>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</si>
  <si>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</si>
  <si>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</si>
  <si>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</si>
  <si>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</si>
  <si>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</si>
  <si>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</si>
  <si>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</si>
  <si>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</si>
  <si>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</si>
  <si>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</si>
  <si>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</si>
  <si>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</si>
  <si>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</si>
  <si>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</si>
  <si>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</si>
  <si>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</si>
  <si>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</si>
  <si>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</si>
  <si>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</si>
  <si>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</si>
  <si>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</si>
  <si>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</si>
  <si>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</si>
  <si>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</si>
  <si>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</si>
  <si>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</si>
  <si>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</si>
  <si>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</si>
  <si>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</si>
  <si>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</si>
  <si>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</si>
  <si>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</si>
  <si>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</si>
  <si>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</si>
  <si>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</si>
  <si>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</si>
  <si>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</si>
  <si>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</si>
  <si>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</si>
  <si>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</si>
  <si>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</si>
  <si>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</si>
  <si>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</si>
  <si>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</si>
  <si>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</si>
  <si>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</si>
  <si>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</si>
  <si>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</si>
  <si>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</si>
  <si>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</si>
  <si>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</si>
  <si>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</si>
  <si>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</si>
  <si>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</si>
  <si>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</si>
  <si>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</si>
  <si>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</si>
  <si>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</si>
  <si>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</si>
  <si>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</si>
  <si>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</si>
  <si>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</si>
  <si>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</si>
  <si>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</si>
  <si>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</si>
  <si>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</si>
  <si>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</si>
  <si>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</si>
  <si>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</si>
  <si>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</si>
  <si>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</si>
  <si>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</si>
  <si>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</si>
  <si>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</si>
  <si>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</si>
  <si>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</si>
  <si>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</si>
  <si>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</si>
  <si>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</si>
  <si>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</si>
  <si>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</si>
  <si>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</si>
  <si>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</si>
  <si>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</si>
  <si>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</si>
  <si>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</si>
  <si>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</si>
  <si>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</si>
  <si>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</si>
  <si>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</si>
  <si>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</si>
  <si>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</si>
  <si>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</si>
  <si>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</si>
  <si>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</si>
  <si>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</si>
  <si>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</si>
  <si>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</si>
  <si>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</si>
  <si>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</si>
  <si>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</si>
  <si>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</si>
  <si>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</si>
  <si>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</si>
  <si>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</si>
  <si>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</si>
  <si>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</si>
  <si>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</si>
  <si>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</si>
  <si>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</si>
  <si>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</si>
  <si>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</si>
  <si>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</si>
  <si>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</si>
  <si>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</si>
  <si>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</si>
  <si>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</si>
  <si>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</si>
  <si>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</si>
  <si>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</si>
  <si>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</si>
  <si>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</si>
  <si>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</si>
  <si>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</si>
  <si>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</si>
  <si>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</si>
  <si>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</si>
  <si>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</si>
  <si>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</si>
  <si>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</si>
  <si>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</si>
  <si>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</si>
  <si>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</si>
  <si>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</si>
  <si>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</si>
  <si>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</si>
  <si>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</si>
  <si>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</si>
  <si>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</si>
  <si>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</si>
  <si>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</si>
  <si>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</si>
  <si>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</si>
  <si>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</si>
  <si>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</si>
  <si>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</si>
  <si>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</si>
  <si>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</si>
  <si>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</si>
  <si>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</si>
  <si>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</si>
  <si>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</si>
  <si>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</si>
  <si>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</si>
  <si>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</si>
  <si>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</si>
  <si>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</si>
  <si>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</si>
  <si>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</si>
  <si>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</si>
  <si>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</si>
  <si>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</si>
  <si>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</si>
  <si>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</si>
  <si>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</si>
  <si>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</si>
  <si>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</si>
  <si>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</si>
  <si>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</si>
  <si>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</si>
  <si>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</si>
  <si>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</si>
  <si>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</si>
  <si>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</si>
  <si>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</si>
  <si>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</si>
  <si>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</si>
  <si>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</si>
  <si>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</si>
  <si>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</si>
  <si>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</si>
  <si>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</si>
  <si>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</si>
  <si>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</si>
  <si>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</si>
  <si>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</si>
  <si>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</si>
  <si>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</si>
  <si>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</si>
  <si>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</si>
  <si>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</si>
  <si>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</si>
  <si>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</si>
  <si>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</si>
  <si>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</si>
  <si>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</si>
  <si>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</si>
  <si>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</si>
  <si>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</si>
  <si>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</si>
  <si>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</si>
  <si>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</si>
  <si>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</si>
  <si>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</si>
  <si>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</si>
  <si>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</si>
  <si>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</si>
  <si>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</si>
  <si>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</si>
  <si>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</si>
  <si>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</si>
  <si>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</si>
  <si>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</si>
  <si>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</si>
  <si>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</si>
  <si>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</si>
  <si>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</si>
  <si>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</si>
  <si>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</si>
  <si>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</si>
  <si>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</si>
  <si>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</si>
  <si>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</si>
  <si>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</si>
  <si>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</si>
  <si>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</si>
  <si>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</si>
  <si>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</si>
  <si>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</si>
  <si>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</si>
  <si>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</si>
  <si>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</si>
  <si>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</si>
  <si>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</si>
  <si>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</si>
  <si>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</si>
  <si>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</si>
  <si>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</si>
  <si>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</si>
  <si>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</si>
  <si>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</si>
  <si>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</si>
  <si>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</si>
  <si>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</si>
  <si>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</si>
  <si>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</si>
  <si>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</si>
  <si>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</si>
  <si>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</si>
  <si>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</si>
  <si>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</si>
  <si>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</si>
  <si>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</si>
  <si>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</si>
  <si>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</si>
  <si>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</si>
  <si>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</si>
  <si>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</si>
  <si>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</si>
  <si>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</si>
  <si>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</si>
  <si>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</si>
  <si>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</si>
  <si>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</si>
  <si>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</si>
  <si>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</si>
  <si>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</si>
  <si>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</si>
  <si>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</si>
  <si>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</si>
  <si>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</si>
  <si>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</si>
  <si>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</si>
  <si>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</si>
  <si>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</si>
  <si>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</si>
  <si>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</si>
  <si>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</si>
  <si>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</si>
  <si>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</si>
  <si>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</si>
  <si>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</si>
  <si>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</si>
  <si>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</si>
  <si>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</si>
  <si>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</si>
  <si>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</si>
  <si>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</si>
  <si>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</si>
  <si>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</si>
  <si>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</si>
  <si>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</si>
  <si>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</si>
  <si>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</si>
  <si>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</si>
  <si>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</si>
  <si>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</si>
  <si>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</si>
  <si>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</si>
  <si>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</si>
  <si>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</si>
  <si>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</si>
  <si>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</si>
  <si>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</si>
  <si>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</si>
  <si>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</si>
  <si>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</si>
  <si>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</si>
  <si>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</si>
  <si>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</si>
  <si>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</si>
  <si>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</si>
  <si>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</si>
  <si>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</si>
  <si>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</si>
  <si>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</si>
  <si>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</si>
  <si>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</si>
  <si>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</si>
  <si>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</si>
  <si>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</si>
  <si>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</si>
  <si>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</si>
  <si>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</si>
  <si>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</si>
  <si>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</si>
  <si>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</si>
  <si>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</si>
  <si>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</si>
  <si>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</si>
  <si>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</si>
  <si>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</si>
  <si>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</si>
  <si>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</si>
  <si>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</si>
  <si>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</si>
  <si>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</si>
  <si>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</si>
  <si>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</si>
  <si>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</si>
  <si>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</si>
  <si>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</si>
  <si>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</si>
  <si>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</si>
  <si>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</si>
  <si>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</si>
  <si>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</si>
  <si>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</si>
  <si>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</si>
  <si>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</si>
  <si>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</si>
  <si>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</si>
  <si>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</si>
  <si>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</si>
  <si>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</si>
  <si>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</si>
  <si>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</si>
  <si>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</si>
  <si>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</si>
  <si>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</si>
  <si>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</si>
  <si>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</si>
  <si>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</si>
  <si>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</si>
  <si>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</si>
  <si>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</si>
  <si>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</si>
  <si>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</si>
  <si>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</si>
  <si>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</si>
  <si>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</si>
  <si>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</si>
  <si>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</si>
  <si>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</si>
  <si>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</si>
  <si>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</si>
  <si>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</si>
  <si>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</si>
  <si>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</si>
  <si>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</si>
  <si>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</si>
  <si>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</si>
  <si>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</si>
  <si>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</si>
  <si>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</si>
  <si>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</si>
  <si>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</si>
  <si>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</si>
  <si>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</si>
  <si>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</si>
  <si>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</si>
  <si>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</si>
  <si>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</si>
  <si>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</si>
  <si>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</si>
  <si>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</si>
  <si>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</si>
  <si>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</si>
  <si>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</si>
  <si>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</si>
  <si>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</si>
  <si>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</si>
  <si>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</si>
  <si>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</si>
  <si>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</si>
  <si>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</si>
  <si>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</si>
  <si>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</si>
  <si>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</si>
  <si>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</si>
  <si>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</si>
  <si>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</si>
  <si>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</si>
  <si>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</si>
  <si>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</si>
  <si>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</si>
  <si>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</si>
  <si>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</si>
  <si>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</si>
  <si>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</si>
  <si>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</si>
  <si>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</si>
  <si>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</si>
  <si>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</si>
  <si>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</si>
  <si>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</si>
  <si>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</si>
  <si>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</si>
  <si>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</si>
  <si>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</si>
  <si>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</si>
  <si>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</si>
  <si>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</si>
  <si>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</si>
  <si>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</si>
  <si>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</si>
  <si>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</si>
  <si>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</si>
  <si>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</si>
  <si>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</si>
  <si>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</si>
  <si>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</si>
  <si>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</si>
  <si>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</si>
  <si>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</si>
  <si>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</si>
  <si>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</si>
  <si>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</si>
  <si>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</si>
  <si>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</si>
  <si>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</si>
  <si>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</si>
  <si>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</si>
  <si>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</si>
  <si>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</si>
  <si>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</si>
  <si>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</si>
  <si>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</si>
  <si>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</si>
  <si>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</si>
  <si>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</si>
  <si>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</si>
  <si>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</si>
  <si>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</si>
  <si>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</si>
  <si>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</si>
  <si>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</si>
  <si>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</si>
  <si>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</si>
  <si>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</si>
  <si>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</si>
  <si>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</si>
  <si>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</si>
  <si>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</si>
  <si>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</si>
  <si>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</si>
  <si>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</si>
  <si>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</si>
  <si>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</si>
  <si>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</si>
  <si>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</si>
  <si>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</si>
  <si>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</si>
  <si>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</si>
  <si>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</si>
  <si>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</si>
  <si>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</si>
  <si>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</si>
  <si>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</si>
  <si>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</si>
  <si>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</si>
  <si>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</si>
  <si>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</si>
  <si>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</si>
  <si>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</si>
  <si>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</si>
  <si>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</si>
  <si>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</si>
  <si>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</si>
  <si>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</si>
  <si>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</si>
  <si>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</si>
  <si>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</si>
  <si>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</si>
  <si>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</si>
  <si>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</si>
  <si>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</si>
  <si>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</si>
  <si>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</si>
  <si>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</si>
  <si>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</si>
  <si>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</si>
  <si>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</si>
  <si>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</si>
  <si>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</si>
  <si>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</si>
  <si>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</si>
  <si>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</si>
  <si>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</si>
  <si>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</si>
  <si>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</si>
  <si>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</si>
  <si>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</si>
  <si>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</si>
  <si>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</si>
  <si>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</si>
  <si>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</si>
  <si>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</si>
  <si>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</si>
  <si>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</si>
  <si>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</si>
  <si>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</si>
  <si>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</si>
  <si>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</si>
  <si>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</si>
  <si>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</si>
  <si>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</si>
  <si>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</si>
  <si>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</si>
  <si>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</si>
  <si>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</si>
  <si>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</si>
  <si>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</si>
  <si>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</si>
  <si>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</si>
  <si>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</si>
  <si>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</si>
  <si>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</si>
  <si>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</si>
  <si>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</si>
  <si>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</si>
  <si>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</si>
  <si>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</si>
  <si>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</si>
  <si>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</si>
  <si>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</si>
  <si>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</si>
  <si>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</si>
  <si>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</si>
  <si>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</si>
  <si>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</si>
  <si>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</si>
  <si>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</si>
  <si>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</si>
  <si>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</si>
  <si>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</si>
  <si>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</si>
  <si>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</si>
  <si>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</si>
  <si>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</si>
  <si>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</si>
  <si>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</si>
  <si>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</si>
  <si>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</si>
  <si>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</si>
  <si>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</si>
  <si>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</si>
  <si>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</si>
  <si>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</si>
  <si>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</si>
  <si>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</si>
  <si>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</si>
  <si>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</si>
  <si>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</si>
  <si>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</si>
  <si>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</si>
  <si>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</si>
  <si>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</si>
  <si>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</si>
  <si>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</si>
  <si>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</si>
  <si>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</si>
  <si>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</si>
  <si>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</si>
  <si>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</si>
  <si>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</si>
  <si>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</si>
  <si>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</si>
  <si>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</si>
  <si>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</si>
  <si>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</si>
  <si>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</si>
  <si>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</si>
  <si>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</si>
  <si>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</si>
  <si>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</si>
  <si>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</si>
  <si>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</si>
  <si>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</si>
  <si>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</si>
  <si>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</si>
  <si>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</si>
  <si>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</si>
  <si>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</si>
  <si>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</si>
  <si>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</si>
  <si>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</si>
  <si>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</si>
  <si>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</si>
  <si>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</si>
  <si>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</si>
  <si>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</si>
  <si>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</si>
  <si>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</si>
  <si>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</si>
  <si>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</si>
  <si>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</si>
  <si>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</si>
  <si>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</si>
  <si>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</si>
  <si>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</si>
  <si>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</si>
  <si>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</si>
  <si>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</si>
  <si>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</si>
  <si>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</si>
  <si>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</si>
  <si>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</si>
  <si>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</si>
  <si>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</si>
  <si>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</si>
  <si>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</si>
  <si>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</si>
  <si>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</si>
  <si>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</si>
  <si>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</si>
  <si>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</si>
  <si>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</si>
  <si>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</si>
  <si>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</si>
  <si>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</si>
  <si>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</si>
  <si>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</si>
  <si>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</si>
  <si>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</si>
  <si>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</si>
  <si>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</si>
  <si>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</si>
  <si>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</si>
  <si>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</si>
  <si>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</si>
  <si>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</si>
  <si>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</si>
  <si>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</si>
  <si>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</si>
  <si>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</si>
  <si>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</si>
  <si>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</si>
  <si>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</si>
  <si>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</si>
  <si>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</si>
  <si>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</si>
  <si>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</si>
  <si>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</si>
  <si>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</si>
  <si>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</si>
  <si>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</si>
  <si>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</si>
  <si>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</si>
  <si>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</si>
  <si>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</si>
  <si>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</si>
  <si>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</si>
  <si>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</si>
  <si>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</si>
  <si>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</si>
  <si>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</si>
  <si>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</si>
  <si>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</si>
  <si>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</si>
  <si>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</si>
  <si>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</si>
  <si>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</si>
  <si>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</si>
  <si>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</si>
  <si>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</si>
  <si>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</si>
  <si>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</si>
  <si>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</si>
  <si>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</si>
  <si>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</si>
  <si>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</si>
  <si>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</si>
  <si>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</si>
  <si>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</si>
  <si>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</si>
  <si>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</si>
  <si>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</si>
  <si>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</si>
  <si>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</si>
  <si>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</si>
  <si>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</si>
  <si>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</si>
  <si>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</si>
  <si>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</si>
  <si>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</si>
  <si>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</si>
  <si>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</si>
  <si>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</si>
  <si>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</si>
  <si>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</si>
  <si>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</si>
  <si>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</si>
  <si>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</si>
  <si>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</si>
  <si>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</si>
  <si>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</si>
  <si>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</si>
  <si>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</si>
  <si>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</si>
  <si>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</si>
  <si>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</si>
  <si>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</si>
  <si>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</si>
  <si>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</si>
  <si>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</si>
  <si>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</si>
  <si>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</si>
  <si>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</si>
  <si>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</si>
  <si>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</si>
  <si>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</si>
  <si>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</si>
  <si>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</si>
  <si>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</si>
  <si>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</si>
  <si>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</si>
  <si>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</si>
  <si>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</si>
  <si>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</si>
  <si>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</si>
  <si>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</si>
  <si>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</si>
  <si>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</si>
  <si>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</si>
  <si>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</si>
  <si>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</si>
  <si>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</si>
  <si>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</si>
  <si>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</si>
  <si>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</si>
  <si>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</si>
  <si>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</si>
  <si>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</si>
  <si>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</si>
  <si>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</si>
  <si>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</si>
  <si>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</si>
  <si>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</si>
  <si>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</si>
  <si>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</si>
  <si>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</si>
  <si>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</si>
  <si>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</si>
  <si>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</si>
  <si>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</si>
  <si>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</si>
  <si>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</si>
  <si>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</si>
  <si>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</si>
  <si>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</si>
  <si>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</si>
  <si>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</si>
  <si>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</si>
  <si>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</si>
  <si>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</si>
  <si>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</si>
  <si>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</si>
  <si>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</si>
  <si>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</si>
  <si>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</si>
  <si>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</si>
  <si>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</si>
  <si>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</si>
  <si>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</si>
  <si>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</si>
  <si>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</si>
  <si>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</si>
  <si>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</si>
  <si>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</si>
  <si>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</si>
  <si>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</si>
  <si>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</si>
  <si>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</si>
  <si>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</si>
  <si>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</si>
  <si>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</si>
  <si>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</si>
  <si>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</si>
  <si>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</si>
  <si>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</si>
  <si>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</si>
  <si>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</si>
  <si>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</si>
  <si>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</si>
  <si>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</si>
  <si>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</si>
  <si>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</si>
  <si>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</si>
  <si>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</si>
  <si>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</si>
  <si>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</si>
  <si>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</si>
  <si>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</si>
  <si>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</si>
  <si>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</si>
  <si>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</si>
  <si>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</si>
  <si>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</si>
  <si>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</si>
  <si>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</si>
  <si>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</si>
  <si>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</si>
  <si>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</si>
  <si>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</si>
  <si>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</si>
  <si>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</si>
  <si>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</si>
  <si>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</si>
  <si>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</si>
  <si>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</si>
  <si>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</si>
  <si>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</si>
  <si>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</si>
  <si>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</si>
  <si>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</si>
  <si>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</si>
  <si>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</si>
  <si>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</si>
  <si>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</si>
  <si>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</si>
  <si>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</si>
  <si>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</si>
  <si>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</si>
  <si>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</si>
  <si>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</si>
  <si>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</si>
  <si>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</si>
  <si>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</si>
  <si>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</si>
  <si>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</si>
  <si>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</si>
  <si>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</si>
  <si>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</si>
  <si>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</si>
  <si>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</si>
  <si>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</si>
  <si>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</si>
  <si>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</si>
  <si>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</si>
  <si>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</si>
  <si>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</si>
  <si>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</si>
  <si>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</si>
  <si>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</si>
  <si>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</si>
  <si>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</si>
  <si>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</si>
  <si>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</si>
  <si>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</si>
  <si>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</si>
  <si>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</si>
  <si>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</si>
  <si>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</si>
  <si>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</si>
  <si>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</si>
  <si>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</si>
  <si>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</si>
  <si>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</si>
  <si>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</si>
  <si>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</si>
  <si>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</si>
  <si>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</si>
  <si>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</si>
  <si>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</si>
  <si>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</si>
  <si>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</si>
  <si>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</si>
  <si>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</si>
  <si>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</si>
  <si>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</si>
  <si>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</si>
  <si>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</si>
  <si>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</si>
  <si>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</si>
  <si>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</si>
  <si>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</si>
  <si>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</si>
  <si>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</si>
  <si>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</si>
  <si>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</si>
  <si>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</si>
  <si>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</si>
  <si>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</si>
  <si>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</si>
  <si>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</si>
  <si>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</si>
  <si>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</si>
  <si>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</si>
  <si>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</si>
  <si>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</si>
  <si>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</si>
  <si>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</si>
  <si>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</si>
  <si>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</si>
  <si>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</si>
  <si>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</si>
  <si>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</si>
  <si>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</si>
  <si>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</si>
  <si>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</si>
  <si>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</si>
  <si>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</si>
  <si>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</si>
  <si>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</si>
  <si>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</si>
  <si>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</si>
  <si>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</si>
  <si>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</si>
  <si>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</si>
  <si>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</si>
  <si>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</si>
  <si>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</si>
  <si>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</si>
  <si>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</si>
  <si>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</si>
  <si>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</si>
  <si>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</si>
  <si>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</si>
  <si>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</si>
  <si>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</si>
  <si>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</si>
  <si>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</si>
  <si>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</si>
  <si>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</si>
  <si>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</si>
  <si>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</si>
  <si>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</si>
  <si>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</si>
  <si>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</si>
  <si>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</si>
  <si>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</si>
  <si>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</si>
  <si>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</si>
  <si>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</si>
  <si>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</si>
  <si>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</si>
  <si>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</si>
  <si>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</si>
  <si>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</si>
  <si>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</si>
  <si>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</si>
  <si>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</si>
  <si>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</si>
  <si>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</si>
  <si>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</si>
  <si>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</si>
  <si>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</si>
  <si>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</si>
  <si>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</si>
  <si>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</si>
  <si>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</si>
  <si>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</si>
  <si>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</si>
  <si>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</si>
  <si>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</si>
  <si>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</si>
  <si>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</si>
  <si>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</si>
  <si>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</si>
  <si>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</si>
  <si>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</si>
  <si>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</si>
  <si>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</si>
  <si>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</si>
  <si>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</si>
  <si>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</si>
  <si>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</si>
  <si>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</si>
  <si>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</si>
  <si>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</si>
  <si>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</si>
  <si>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</si>
  <si>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</si>
  <si>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</si>
  <si>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</si>
  <si>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</si>
  <si>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</si>
  <si>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</si>
  <si>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</si>
  <si>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</si>
  <si>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</si>
  <si>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</si>
  <si>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</si>
  <si>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</si>
  <si>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</si>
  <si>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</si>
  <si>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</si>
  <si>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</si>
  <si>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</si>
  <si>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</si>
  <si>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</si>
  <si>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</si>
  <si>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</si>
  <si>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</si>
  <si>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</si>
  <si>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</si>
  <si>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</si>
  <si>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</si>
  <si>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</si>
  <si>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</si>
  <si>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</si>
  <si>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</si>
  <si>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</si>
  <si>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</si>
  <si>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</si>
  <si>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</si>
  <si>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</si>
  <si>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</si>
  <si>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</si>
  <si>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</si>
  <si>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</si>
  <si>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</si>
  <si>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</si>
  <si>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</si>
  <si>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</si>
  <si>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</si>
  <si>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</si>
  <si>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</si>
  <si>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</si>
  <si>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</si>
  <si>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</si>
  <si>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</si>
  <si>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</si>
  <si>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</si>
  <si>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</si>
  <si>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</si>
  <si>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</si>
  <si>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</si>
  <si>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</si>
  <si>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</si>
  <si>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</si>
  <si>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</si>
  <si>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</si>
  <si>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</si>
  <si>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</si>
  <si>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</si>
  <si>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</si>
  <si>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</si>
  <si>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</si>
  <si>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</si>
  <si>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</si>
  <si>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</si>
  <si>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</si>
  <si>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</si>
  <si>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</si>
  <si>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</si>
  <si>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</si>
  <si>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</si>
  <si>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</si>
  <si>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</si>
  <si>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</si>
  <si>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</si>
  <si>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</si>
  <si>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</si>
  <si>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</si>
  <si>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</si>
  <si>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</si>
  <si>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</si>
  <si>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</si>
  <si>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</si>
  <si>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</si>
  <si>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</si>
  <si>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</si>
  <si>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</si>
  <si>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</si>
  <si>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</si>
  <si>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</si>
  <si>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</si>
  <si>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</si>
  <si>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</si>
  <si>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</si>
  <si>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</si>
  <si>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</si>
  <si>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</si>
  <si>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</si>
  <si>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</si>
  <si>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</si>
  <si>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</si>
  <si>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</si>
  <si>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</si>
  <si>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</si>
  <si>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</si>
  <si>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</si>
  <si>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</si>
  <si>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</si>
  <si>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</si>
  <si>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</si>
  <si>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</si>
  <si>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</si>
  <si>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</si>
  <si>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</si>
  <si>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</si>
  <si>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</si>
  <si>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</si>
  <si>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</si>
  <si>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</si>
  <si>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</si>
  <si>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</si>
  <si>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</si>
  <si>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</si>
  <si>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</si>
  <si>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</si>
  <si>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</si>
  <si>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</si>
  <si>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</si>
  <si>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</si>
  <si>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</si>
  <si>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</si>
  <si>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</si>
  <si>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</si>
  <si>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</si>
  <si>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</si>
  <si>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</si>
  <si>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</si>
  <si>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</si>
  <si>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</si>
  <si>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</si>
  <si>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</si>
  <si>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</si>
  <si>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</si>
  <si>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</si>
  <si>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</si>
  <si>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</si>
  <si>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</si>
  <si>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</si>
  <si>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</si>
  <si>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</si>
  <si>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</si>
  <si>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</si>
  <si>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</si>
  <si>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</si>
  <si>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</si>
  <si>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</si>
  <si>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</si>
  <si>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</si>
  <si>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</si>
  <si>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</si>
  <si>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</si>
  <si>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</si>
  <si>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</si>
  <si>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</si>
  <si>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</si>
  <si>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</si>
  <si>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</si>
  <si>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</si>
  <si>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</si>
  <si>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</si>
  <si>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</si>
  <si>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</si>
  <si>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</si>
  <si>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</si>
  <si>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</si>
  <si>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</si>
  <si>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</si>
  <si>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</si>
  <si>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</si>
  <si>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</si>
  <si>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</si>
  <si>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</si>
  <si>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</si>
  <si>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</si>
  <si>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</si>
  <si>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</si>
  <si>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</si>
  <si>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</si>
  <si>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</si>
  <si>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</si>
  <si>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</si>
  <si>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</si>
  <si>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</si>
  <si>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</si>
  <si>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</si>
  <si>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</si>
  <si>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</si>
  <si>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</si>
  <si>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</si>
  <si>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</si>
  <si>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</si>
  <si>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</si>
  <si>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</si>
  <si>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</si>
  <si>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</si>
  <si>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</si>
  <si>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</si>
  <si>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</si>
  <si>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</si>
  <si>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</si>
  <si>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</si>
  <si>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</si>
  <si>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</si>
  <si>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</si>
  <si>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</si>
  <si>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</si>
  <si>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</si>
  <si>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</si>
  <si>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</si>
  <si>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</si>
  <si>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</si>
  <si>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</si>
  <si>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</si>
  <si>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</si>
  <si>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</si>
  <si>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</si>
  <si>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</si>
  <si>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</si>
  <si>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</si>
  <si>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</si>
  <si>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</si>
  <si>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</si>
  <si>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</si>
  <si>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</si>
  <si>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</si>
  <si>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</si>
  <si>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</si>
  <si>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</si>
  <si>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</si>
  <si>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</si>
  <si>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</si>
  <si>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</si>
  <si>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</si>
  <si>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</si>
  <si>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</si>
  <si>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</si>
  <si>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</si>
  <si>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</si>
  <si>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</si>
  <si>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</si>
  <si>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</si>
  <si>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</si>
  <si>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</si>
  <si>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</si>
  <si>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</si>
  <si>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</si>
  <si>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</si>
  <si>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</si>
  <si>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</si>
  <si>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</si>
  <si>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</si>
  <si>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</si>
  <si>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</si>
  <si>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</si>
  <si>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</si>
  <si>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</si>
  <si>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</si>
  <si>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</si>
  <si>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</si>
  <si>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</si>
  <si>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</si>
  <si>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</si>
  <si>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</si>
  <si>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</si>
  <si>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</si>
  <si>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</si>
  <si>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</si>
  <si>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</si>
  <si>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</si>
  <si>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</si>
  <si>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</si>
  <si>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</si>
  <si>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</si>
  <si>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</si>
  <si>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</si>
  <si>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</si>
  <si>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</si>
  <si>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</si>
  <si>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</si>
  <si>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</si>
  <si>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</si>
  <si>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</si>
  <si>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</si>
  <si>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</si>
  <si>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</si>
  <si>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</si>
  <si>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</si>
  <si>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</si>
  <si>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</si>
  <si>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</si>
  <si>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</si>
  <si>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</si>
  <si>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</si>
  <si>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</si>
  <si>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</si>
  <si>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</si>
  <si>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</si>
  <si>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</si>
  <si>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</si>
  <si>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</si>
  <si>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</si>
  <si>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</si>
  <si>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</si>
  <si>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</si>
  <si>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</si>
  <si>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</si>
  <si>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</si>
  <si>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</si>
  <si>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</si>
  <si>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</si>
  <si>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</si>
  <si>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</si>
  <si>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</si>
  <si>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</si>
  <si>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</si>
  <si>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</si>
  <si>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</si>
  <si>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</si>
  <si>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</si>
  <si>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</si>
  <si>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</si>
  <si>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</si>
  <si>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</si>
  <si>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</si>
  <si>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</si>
  <si>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</si>
  <si>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</si>
  <si>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</si>
  <si>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</si>
  <si>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</si>
  <si>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</si>
  <si>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</si>
  <si>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</si>
  <si>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</si>
  <si>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</si>
  <si>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</si>
  <si>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</si>
  <si>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</si>
  <si>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</si>
  <si>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</si>
  <si>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</si>
  <si>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</si>
  <si>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</si>
  <si>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</si>
  <si>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</si>
  <si>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</si>
  <si>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</si>
  <si>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</si>
  <si>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</si>
  <si>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</si>
  <si>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</si>
  <si>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</si>
  <si>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</si>
  <si>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</si>
  <si>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</si>
  <si>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</si>
  <si>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</si>
  <si>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</si>
  <si>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</si>
  <si>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</si>
  <si>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</si>
  <si>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</si>
  <si>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</si>
  <si>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</si>
  <si>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</si>
  <si>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</si>
  <si>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</si>
  <si>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</si>
  <si>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</si>
  <si>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</si>
  <si>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</si>
  <si>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</si>
  <si>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</si>
  <si>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</si>
  <si>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</si>
  <si>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</si>
  <si>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</si>
  <si>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</si>
  <si>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</si>
  <si>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</si>
  <si>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</si>
  <si>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</si>
  <si>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</si>
  <si>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</si>
  <si>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</si>
  <si>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</si>
  <si>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</si>
  <si>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</si>
  <si>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</si>
  <si>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</si>
  <si>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</si>
  <si>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</si>
  <si>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</si>
  <si>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</si>
  <si>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</si>
  <si>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</si>
  <si>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</si>
  <si>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</si>
  <si>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</si>
  <si>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</si>
  <si>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</si>
  <si>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</si>
  <si>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</si>
  <si>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</si>
  <si>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</si>
  <si>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</si>
  <si>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</si>
  <si>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</si>
  <si>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</si>
  <si>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</si>
  <si>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</si>
  <si>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</si>
  <si>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</si>
  <si>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</si>
  <si>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</si>
  <si>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</si>
  <si>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</si>
  <si>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</si>
  <si>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</si>
  <si>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</si>
  <si>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</si>
  <si>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</si>
  <si>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</si>
  <si>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</si>
  <si>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</si>
  <si>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</si>
  <si>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</si>
  <si>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</si>
  <si>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</si>
  <si>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</si>
  <si>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</si>
  <si>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</si>
  <si>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</si>
  <si>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</si>
  <si>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</si>
  <si>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</si>
  <si>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</si>
  <si>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</si>
  <si>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</si>
  <si>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</si>
  <si>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</si>
  <si>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</si>
  <si>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</si>
  <si>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</si>
  <si>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</si>
  <si>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</si>
  <si>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</si>
  <si>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</si>
  <si>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</si>
  <si>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</si>
  <si>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</si>
  <si>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</si>
  <si>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</si>
  <si>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</si>
  <si>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</si>
  <si>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</si>
  <si>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</si>
  <si>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</si>
  <si>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</si>
  <si>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</si>
  <si>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</si>
  <si>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</si>
  <si>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</si>
  <si>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</si>
  <si>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</si>
  <si>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</si>
  <si>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</si>
  <si>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</si>
  <si>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</si>
  <si>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</si>
  <si>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</si>
  <si>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</si>
  <si>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</si>
  <si>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</si>
  <si>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</si>
  <si>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</si>
  <si>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</si>
  <si>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</si>
  <si>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</si>
  <si>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</si>
  <si>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</si>
  <si>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</si>
  <si>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</si>
  <si>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</si>
  <si>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</si>
  <si>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</si>
  <si>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</si>
  <si>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</si>
  <si>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</si>
  <si>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</si>
  <si>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</si>
  <si>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</si>
  <si>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</si>
  <si>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</si>
  <si>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</si>
  <si>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</si>
  <si>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</si>
  <si>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</si>
  <si>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</si>
  <si>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</si>
  <si>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</si>
  <si>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</si>
  <si>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</si>
  <si>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</si>
  <si>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</si>
  <si>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</si>
  <si>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</si>
  <si>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</si>
  <si>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</si>
  <si>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</si>
  <si>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</si>
  <si>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</si>
  <si>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</si>
  <si>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</si>
  <si>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</si>
  <si>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</si>
  <si>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</si>
  <si>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</si>
  <si>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</si>
  <si>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</si>
  <si>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</si>
  <si>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</si>
  <si>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</si>
  <si>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</si>
  <si>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</si>
  <si>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</si>
  <si>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</si>
  <si>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</si>
  <si>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</si>
  <si>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</si>
  <si>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</si>
  <si>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</si>
  <si>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</si>
  <si>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</si>
  <si>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</si>
  <si>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</si>
  <si>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</si>
  <si>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</si>
  <si>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</si>
  <si>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</si>
  <si>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</si>
  <si>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</si>
  <si>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</si>
  <si>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</si>
  <si>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</si>
  <si>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</si>
  <si>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</si>
  <si>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</si>
  <si>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</si>
  <si>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</si>
  <si>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</si>
  <si>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</si>
  <si>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</si>
  <si>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</si>
  <si>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</si>
  <si>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</si>
  <si>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</si>
  <si>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</si>
  <si>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</si>
  <si>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</si>
  <si>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</si>
  <si>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</si>
  <si>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</si>
  <si>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</si>
  <si>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</si>
  <si>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</si>
  <si>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</si>
  <si>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</si>
  <si>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</si>
  <si>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</si>
  <si>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</si>
  <si>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</si>
  <si>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</si>
  <si>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</si>
  <si>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</si>
  <si>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</si>
  <si>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</si>
  <si>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</si>
  <si>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</si>
  <si>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</si>
  <si>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</si>
  <si>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</si>
  <si>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</si>
  <si>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</si>
  <si>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</si>
  <si>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</si>
  <si>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</si>
  <si>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</si>
  <si>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</si>
  <si>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</si>
  <si>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</si>
  <si>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</si>
  <si>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</si>
  <si>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</si>
  <si>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</si>
  <si>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</si>
  <si>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</si>
  <si>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</si>
  <si>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</si>
  <si>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</si>
  <si>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</si>
  <si>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</si>
  <si>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</si>
  <si>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</si>
  <si>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</si>
  <si>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</si>
  <si>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</si>
  <si>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</si>
  <si>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</si>
  <si>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</si>
  <si>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</si>
  <si>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</si>
  <si>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</si>
  <si>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</si>
  <si>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</si>
  <si>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</si>
  <si>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</si>
  <si>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</si>
  <si>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</si>
  <si>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</si>
  <si>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</si>
  <si>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</si>
  <si>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</si>
  <si>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</si>
  <si>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</si>
  <si>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</si>
  <si>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</si>
  <si>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</si>
  <si>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</si>
  <si>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</si>
  <si>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</si>
  <si>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</si>
  <si>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</si>
  <si>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</si>
  <si>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</si>
  <si>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</si>
  <si>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</si>
  <si>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</si>
  <si>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</si>
  <si>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</si>
  <si>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</si>
  <si>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</si>
  <si>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</si>
  <si>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</si>
  <si>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</si>
  <si>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</si>
  <si>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</si>
  <si>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</si>
  <si>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</si>
  <si>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</si>
  <si>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</si>
  <si>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</si>
  <si>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</si>
  <si>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</si>
  <si>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</si>
  <si>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</si>
  <si>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</si>
  <si>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</si>
  <si>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</si>
  <si>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</si>
  <si>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</si>
  <si>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</si>
  <si>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</si>
  <si>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</si>
  <si>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</si>
  <si>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</si>
  <si>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</si>
  <si>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</si>
  <si>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</si>
  <si>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</si>
  <si>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</si>
  <si>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</si>
  <si>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</si>
  <si>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</si>
  <si>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</si>
  <si>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</si>
  <si>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</si>
  <si>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</si>
  <si>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</si>
  <si>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</si>
  <si>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</si>
  <si>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</si>
  <si>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</si>
  <si>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</si>
  <si>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</si>
  <si>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</si>
  <si>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</si>
  <si>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</si>
  <si>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</si>
  <si>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</si>
  <si>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</si>
  <si>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</si>
  <si>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</si>
  <si>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</si>
  <si>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</si>
  <si>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</si>
  <si>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</si>
  <si>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</si>
  <si>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</si>
  <si>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</si>
  <si>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</si>
  <si>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</si>
  <si>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</si>
  <si>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</si>
  <si>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</si>
  <si>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</si>
  <si>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</si>
  <si>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</si>
  <si>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</si>
  <si>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</si>
  <si>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</si>
  <si>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</si>
  <si>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</si>
  <si>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</si>
  <si>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</si>
  <si>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</si>
  <si>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</si>
  <si>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</si>
  <si>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</si>
  <si>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</si>
  <si>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</si>
  <si>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</si>
  <si>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</si>
  <si>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</si>
  <si>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</si>
  <si>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</si>
  <si>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</si>
  <si>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</si>
  <si>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</si>
  <si>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</si>
  <si>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</si>
  <si>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</si>
  <si>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</si>
  <si>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</si>
  <si>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</si>
  <si>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</si>
  <si>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</si>
  <si>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</si>
  <si>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</si>
  <si>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</si>
  <si>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</si>
  <si>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</si>
  <si>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</si>
  <si>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</si>
  <si>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</si>
  <si>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</si>
  <si>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</si>
  <si>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</si>
  <si>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</si>
  <si>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</si>
  <si>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</si>
  <si>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</si>
  <si>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</si>
  <si>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</si>
  <si>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</si>
  <si>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</si>
  <si>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</si>
  <si>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</si>
  <si>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</si>
  <si>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</si>
  <si>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</si>
  <si>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</si>
  <si>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</si>
  <si>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</si>
  <si>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</si>
  <si>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</si>
  <si>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</si>
  <si>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</si>
  <si>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</si>
  <si>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</si>
  <si>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</si>
  <si>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</si>
  <si>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</si>
  <si>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</si>
  <si>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</si>
  <si>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</si>
  <si>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</si>
  <si>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</si>
  <si>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</si>
  <si>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</si>
  <si>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</si>
  <si>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</si>
  <si>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</si>
  <si>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</si>
  <si>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</si>
  <si>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</si>
  <si>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</si>
  <si>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</si>
  <si>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</si>
  <si>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</si>
  <si>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</si>
  <si>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</si>
  <si>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</si>
  <si>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</si>
  <si>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</si>
  <si>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</si>
  <si>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</si>
  <si>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</si>
  <si>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</si>
  <si>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</si>
  <si>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</si>
  <si>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</si>
  <si>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</si>
  <si>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</si>
  <si>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</si>
  <si>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</si>
  <si>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</si>
  <si>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</si>
  <si>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</si>
  <si>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</si>
  <si>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</si>
  <si>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</si>
  <si>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</si>
  <si>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</si>
  <si>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</si>
  <si>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</si>
  <si>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</si>
  <si>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</si>
  <si>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</si>
  <si>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</si>
  <si>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</si>
  <si>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</si>
  <si>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</si>
  <si>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</si>
  <si>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</si>
  <si>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</si>
  <si>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</si>
  <si>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</si>
  <si>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</si>
  <si>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</si>
  <si>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</si>
  <si>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</si>
  <si>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</si>
  <si>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</si>
  <si>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</si>
  <si>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</si>
  <si>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</si>
  <si>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</si>
  <si>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</si>
  <si>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</si>
  <si>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</si>
  <si>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</si>
  <si>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</si>
  <si>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</si>
  <si>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</si>
  <si>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</si>
  <si>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</si>
  <si>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</si>
  <si>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</si>
  <si>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</si>
  <si>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</si>
  <si>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</si>
  <si>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</si>
  <si>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</si>
  <si>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</si>
  <si>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</si>
  <si>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</si>
  <si>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</si>
  <si>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</si>
  <si>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</si>
  <si>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</si>
  <si>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</si>
  <si>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</si>
  <si>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</si>
  <si>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</si>
  <si>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</si>
  <si>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</si>
  <si>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</si>
  <si>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</si>
  <si>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</si>
  <si>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</si>
  <si>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</si>
  <si>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</si>
  <si>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</si>
  <si>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</si>
  <si>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</si>
  <si>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</si>
  <si>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</si>
  <si>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</si>
  <si>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</si>
  <si>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</si>
  <si>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</si>
  <si>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</si>
  <si>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</si>
  <si>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</si>
  <si>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</si>
  <si>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</si>
  <si>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</si>
  <si>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</si>
  <si>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</si>
  <si>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</si>
  <si>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</si>
  <si>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</si>
  <si>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</si>
  <si>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</si>
  <si>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</si>
  <si>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</si>
  <si>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</si>
  <si>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</si>
  <si>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</si>
  <si>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</si>
  <si>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</si>
  <si>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</si>
  <si>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</si>
  <si>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</si>
  <si>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</si>
  <si>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</si>
  <si>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</si>
  <si>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</si>
  <si>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</si>
  <si>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</si>
  <si>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</si>
  <si>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</si>
  <si>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</si>
  <si>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</si>
  <si>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</si>
  <si>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</si>
  <si>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</si>
  <si>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</si>
  <si>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</si>
  <si>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</si>
  <si>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</si>
  <si>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</si>
  <si>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</si>
  <si>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</si>
  <si>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</si>
  <si>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</si>
  <si>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</si>
  <si>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</si>
  <si>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</si>
  <si>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</si>
  <si>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</si>
  <si>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</si>
  <si>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</si>
  <si>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</si>
  <si>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</si>
  <si>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</si>
  <si>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</si>
  <si>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</si>
  <si>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</si>
  <si>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</si>
  <si>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</si>
  <si>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</si>
  <si>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</si>
  <si>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</si>
  <si>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</si>
  <si>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</si>
  <si>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</si>
  <si>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</si>
  <si>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</si>
  <si>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</si>
  <si>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</si>
  <si>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</si>
  <si>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</si>
  <si>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</si>
  <si>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</si>
  <si>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</si>
  <si>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</si>
  <si>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</si>
  <si>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</si>
  <si>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</si>
  <si>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</si>
  <si>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</si>
  <si>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</si>
  <si>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</si>
  <si>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</si>
  <si>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</si>
  <si>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</si>
  <si>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</si>
  <si>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</si>
  <si>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</si>
  <si>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</si>
  <si>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</si>
  <si>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</si>
  <si>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</si>
  <si>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</si>
  <si>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</si>
  <si>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</si>
  <si>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</si>
  <si>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</si>
  <si>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</si>
  <si>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</si>
  <si>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</si>
  <si>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</si>
  <si>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</si>
  <si>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</si>
  <si>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</si>
  <si>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</si>
  <si>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</si>
  <si>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</si>
  <si>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</si>
  <si>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</si>
  <si>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</si>
  <si>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</si>
  <si>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</si>
  <si>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</si>
  <si>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</si>
  <si>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</si>
  <si>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</si>
  <si>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</si>
  <si>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</si>
  <si>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</si>
  <si>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</si>
  <si>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</si>
  <si>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</si>
  <si>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</si>
  <si>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</si>
  <si>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</si>
  <si>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</si>
  <si>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</si>
  <si>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</si>
  <si>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</si>
  <si>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</si>
  <si>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</si>
  <si>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</si>
  <si>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</si>
  <si>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</si>
  <si>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</si>
  <si>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</si>
  <si>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</si>
  <si>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</si>
  <si>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</si>
  <si>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</si>
  <si>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</si>
  <si>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</si>
  <si>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</si>
  <si>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</si>
  <si>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</si>
  <si>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</si>
  <si>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</si>
  <si>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</si>
  <si>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</si>
  <si>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</si>
  <si>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</si>
  <si>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</si>
  <si>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</si>
  <si>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</si>
  <si>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</si>
  <si>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</si>
  <si>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</si>
  <si>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</si>
  <si>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</si>
  <si>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</si>
  <si>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</si>
  <si>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</si>
  <si>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</si>
  <si>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</si>
  <si>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</si>
  <si>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</si>
  <si>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</si>
  <si>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</si>
  <si>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</si>
  <si>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</si>
  <si>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</si>
  <si>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</si>
  <si>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</si>
  <si>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</si>
  <si>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</si>
  <si>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</si>
  <si>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</si>
  <si>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</si>
  <si>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</si>
  <si>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</si>
  <si>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</si>
  <si>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</si>
  <si>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</si>
  <si>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</si>
  <si>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</si>
  <si>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</si>
  <si>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</si>
  <si>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</si>
  <si>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</si>
  <si>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</si>
  <si>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</si>
  <si>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</si>
  <si>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</si>
  <si>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</si>
  <si>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</si>
  <si>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</si>
  <si>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</si>
  <si>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</si>
  <si>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</si>
  <si>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</si>
  <si>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</si>
  <si>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</si>
  <si>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</si>
  <si>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</si>
  <si>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</si>
  <si>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</si>
  <si>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</si>
  <si>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</si>
  <si>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</si>
  <si>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</si>
  <si>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</si>
  <si>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</si>
  <si>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</si>
  <si>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</si>
  <si>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</si>
  <si>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</si>
  <si>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</si>
  <si>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</si>
  <si>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</si>
  <si>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</si>
  <si>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</si>
  <si>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</si>
  <si>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</si>
  <si>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</si>
  <si>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</si>
  <si>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</si>
  <si>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</si>
  <si>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</si>
  <si>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</si>
  <si>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</si>
  <si>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</si>
  <si>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</si>
  <si>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</si>
  <si>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</si>
  <si>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</si>
  <si>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</si>
  <si>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</si>
  <si>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</si>
  <si>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</si>
  <si>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</si>
  <si>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</si>
  <si>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</si>
  <si>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</si>
  <si>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</si>
  <si>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</si>
  <si>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</si>
  <si>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</si>
  <si>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</si>
  <si>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</si>
  <si>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</si>
  <si>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</si>
  <si>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</si>
  <si>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</si>
  <si>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</si>
  <si>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</si>
  <si>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</si>
  <si>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</si>
  <si>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</si>
  <si>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</si>
  <si>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</si>
  <si>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</si>
  <si>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</si>
  <si>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</si>
  <si>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</si>
  <si>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</si>
  <si>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</si>
  <si>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</si>
  <si>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</si>
  <si>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</si>
  <si>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</si>
  <si>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</si>
  <si>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</si>
  <si>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</si>
  <si>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</si>
  <si>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</si>
  <si>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</si>
  <si>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</si>
  <si>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</si>
  <si>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</si>
  <si>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</si>
  <si>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</si>
  <si>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</si>
  <si>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</si>
  <si>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</si>
  <si>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</si>
  <si>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</si>
  <si>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</si>
  <si>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</si>
  <si>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</si>
  <si>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</si>
  <si>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</si>
  <si>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</si>
  <si>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</si>
  <si>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</si>
  <si>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</si>
  <si>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</si>
  <si>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</si>
  <si>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</si>
  <si>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</si>
  <si>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</si>
  <si>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</si>
  <si>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</si>
  <si>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</si>
  <si>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</si>
  <si>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</si>
  <si>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</si>
  <si>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</si>
  <si>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</si>
  <si>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</si>
  <si>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</si>
  <si>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</si>
  <si>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</si>
  <si>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</si>
  <si>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</si>
  <si>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</si>
  <si>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</si>
  <si>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</si>
  <si>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</si>
  <si>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</si>
  <si>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</si>
  <si>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</si>
  <si>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</si>
  <si>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</si>
  <si>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</si>
  <si>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</si>
  <si>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</si>
  <si>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</si>
  <si>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</si>
  <si>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</si>
  <si>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</si>
  <si>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</si>
  <si>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</si>
  <si>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</si>
  <si>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</si>
  <si>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</si>
  <si>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</si>
  <si>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</si>
  <si>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</si>
  <si>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</si>
  <si>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</si>
  <si>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</si>
  <si>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</si>
  <si>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</si>
  <si>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</si>
  <si>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</si>
  <si>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</si>
  <si>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</si>
  <si>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</si>
  <si>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</si>
  <si>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</si>
  <si>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</si>
  <si>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</si>
  <si>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</si>
  <si>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</si>
  <si>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</si>
  <si>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</si>
  <si>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</si>
  <si>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</si>
  <si>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</si>
  <si>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</si>
  <si>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</si>
  <si>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</si>
  <si>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</si>
  <si>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</si>
  <si>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</si>
  <si>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</si>
  <si>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</si>
  <si>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</si>
  <si>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</si>
  <si>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</si>
  <si>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</si>
  <si>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</si>
  <si>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</si>
  <si>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</si>
  <si>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</si>
  <si>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</si>
  <si>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</si>
  <si>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</si>
  <si>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</si>
  <si>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</si>
  <si>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</si>
  <si>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</si>
  <si>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</si>
  <si>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</si>
  <si>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</si>
  <si>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</si>
  <si>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</si>
  <si>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</si>
  <si>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</si>
  <si>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</si>
  <si>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</si>
  <si>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</si>
  <si>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</si>
  <si>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</si>
  <si>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</si>
  <si>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</si>
  <si>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</si>
  <si>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</si>
  <si>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</si>
  <si>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</si>
  <si>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</si>
  <si>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</si>
  <si>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</si>
  <si>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</si>
  <si>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</si>
  <si>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</si>
  <si>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</si>
  <si>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</si>
  <si>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</si>
  <si>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</si>
  <si>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</si>
  <si>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</si>
  <si>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</si>
  <si>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</si>
  <si>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</si>
  <si>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</si>
  <si>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</si>
  <si>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</si>
  <si>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</si>
  <si>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</si>
  <si>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</si>
  <si>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</si>
  <si>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</si>
  <si>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</si>
  <si>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</si>
  <si>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</si>
  <si>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</si>
  <si>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</si>
  <si>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</si>
  <si>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</si>
  <si>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</si>
  <si>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</si>
  <si>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</si>
  <si>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</si>
  <si>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</si>
  <si>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</si>
  <si>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</si>
  <si>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</si>
  <si>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</si>
  <si>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</si>
  <si>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</si>
  <si>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</si>
  <si>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</si>
  <si>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</si>
  <si>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</si>
  <si>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</si>
  <si>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</si>
  <si>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</si>
  <si>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</si>
  <si>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</si>
  <si>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</si>
  <si>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</si>
  <si>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</si>
  <si>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</si>
  <si>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</si>
  <si>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</si>
  <si>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</si>
  <si>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</si>
  <si>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</si>
  <si>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</si>
  <si>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</si>
  <si>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</si>
  <si>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</si>
  <si>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</si>
  <si>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</si>
  <si>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</si>
  <si>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</si>
  <si>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</si>
  <si>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</si>
  <si>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</si>
  <si>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</si>
  <si>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</si>
  <si>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</si>
  <si>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</si>
  <si>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</si>
  <si>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</si>
  <si>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</si>
  <si>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</si>
  <si>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</si>
  <si>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</si>
  <si>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</si>
  <si>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</si>
  <si>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</si>
  <si>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</si>
  <si>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</si>
  <si>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</si>
  <si>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</si>
  <si>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</si>
  <si>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</si>
  <si>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</si>
  <si>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</si>
  <si>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</si>
  <si>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</si>
  <si>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</si>
  <si>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</si>
  <si>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</si>
  <si>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</si>
  <si>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</si>
  <si>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</si>
  <si>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</si>
  <si>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</si>
  <si>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</si>
  <si>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</si>
  <si>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</si>
  <si>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</si>
  <si>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</si>
  <si>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</si>
  <si>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</si>
  <si>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</si>
  <si>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</si>
  <si>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</si>
  <si>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</si>
  <si>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</si>
  <si>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</si>
  <si>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</si>
  <si>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</si>
  <si>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</si>
  <si>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</si>
  <si>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</si>
  <si>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</si>
  <si>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</si>
  <si>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</si>
  <si>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</si>
  <si>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</si>
  <si>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</si>
  <si>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</si>
  <si>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</si>
  <si>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</si>
  <si>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</si>
  <si>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</si>
  <si>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</si>
  <si>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</si>
  <si>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</si>
  <si>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</si>
  <si>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</si>
  <si>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</si>
  <si>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</si>
  <si>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</si>
  <si>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</si>
  <si>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</si>
  <si>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</si>
  <si>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</si>
  <si>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</si>
  <si>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</si>
  <si>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</si>
  <si>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</si>
  <si>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</si>
  <si>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</si>
  <si>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</si>
  <si>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</si>
  <si>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</si>
  <si>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</si>
  <si>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</si>
  <si>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</si>
  <si>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</si>
  <si>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</si>
  <si>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</si>
  <si>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</si>
  <si>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</si>
  <si>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</si>
  <si>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</si>
  <si>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</si>
  <si>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</si>
  <si>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</si>
  <si>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</si>
  <si>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</si>
  <si>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</si>
  <si>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</si>
  <si>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</si>
  <si>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</si>
  <si>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</si>
  <si>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</si>
  <si>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</si>
  <si>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</si>
  <si>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</si>
  <si>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</si>
  <si>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</si>
  <si>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</si>
  <si>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</si>
  <si>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</si>
  <si>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</si>
  <si>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</si>
  <si>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</si>
  <si>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</si>
  <si>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</si>
  <si>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</si>
  <si>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</si>
  <si>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</si>
  <si>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</si>
  <si>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</si>
  <si>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</si>
  <si>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</si>
  <si>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</si>
  <si>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</si>
  <si>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</si>
  <si>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</si>
  <si>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</si>
  <si>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</si>
  <si>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</si>
  <si>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</si>
  <si>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</si>
  <si>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</si>
  <si>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</si>
  <si>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</si>
  <si>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</si>
  <si>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</si>
  <si>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</si>
  <si>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</si>
  <si>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</si>
  <si>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</si>
  <si>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</si>
  <si>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</si>
  <si>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</si>
  <si>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</si>
  <si>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</si>
  <si>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</si>
  <si>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</si>
  <si>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</si>
  <si>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</si>
  <si>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</si>
  <si>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</si>
  <si>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</si>
  <si>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</si>
  <si>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</si>
  <si>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</si>
  <si>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</si>
  <si>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</si>
  <si>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</si>
  <si>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</si>
  <si>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</si>
  <si>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</si>
  <si>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</si>
  <si>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</si>
  <si>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</si>
  <si>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</si>
  <si>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</si>
  <si>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</si>
  <si>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</si>
  <si>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</si>
  <si>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</si>
  <si>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</si>
  <si>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</si>
  <si>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</si>
  <si>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</si>
  <si>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</si>
  <si>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</si>
  <si>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</si>
  <si>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</si>
  <si>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</si>
  <si>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</si>
  <si>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</si>
  <si>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</si>
  <si>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</si>
  <si>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</si>
  <si>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</si>
  <si>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</si>
  <si>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</si>
  <si>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</si>
  <si>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</si>
  <si>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</si>
  <si>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</si>
  <si>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</si>
  <si>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</si>
  <si>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</si>
  <si>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</si>
  <si>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</si>
  <si>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</si>
  <si>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</si>
  <si>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</si>
  <si>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</si>
  <si>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</si>
  <si>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</si>
  <si>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</si>
  <si>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</si>
  <si>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</si>
  <si>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</si>
  <si>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</si>
  <si>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</si>
  <si>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</si>
  <si>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</si>
  <si>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</si>
  <si>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</si>
  <si>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</si>
  <si>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</si>
  <si>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</si>
  <si>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</si>
  <si>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</si>
  <si>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</si>
  <si>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</si>
  <si>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</si>
  <si>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</si>
  <si>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</si>
  <si>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</si>
  <si>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</si>
  <si>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</si>
  <si>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</si>
  <si>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</si>
  <si>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</si>
  <si>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</si>
  <si>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</si>
  <si>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</si>
  <si>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</si>
  <si>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</si>
  <si>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</si>
  <si>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</si>
  <si>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</si>
  <si>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</si>
  <si>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</si>
  <si>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</si>
  <si>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</si>
  <si>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</si>
  <si>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</si>
  <si>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</si>
  <si>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</si>
  <si>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</si>
  <si>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</si>
  <si>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</si>
  <si>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</si>
  <si>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</si>
  <si>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</si>
  <si>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</si>
  <si>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</si>
  <si>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</si>
  <si>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</si>
  <si>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</si>
  <si>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</si>
  <si>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</si>
  <si>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</si>
  <si>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</si>
  <si>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</si>
  <si>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</si>
  <si>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</si>
  <si>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</si>
  <si>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</si>
  <si>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</si>
  <si>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</si>
  <si>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</si>
  <si>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</si>
  <si>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</si>
  <si>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</si>
  <si>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</si>
  <si>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</si>
  <si>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</si>
  <si>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</si>
  <si>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</si>
  <si>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</si>
  <si>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</si>
  <si>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</si>
  <si>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</si>
  <si>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</si>
  <si>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</si>
  <si>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</si>
  <si>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</si>
  <si>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</si>
  <si>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</si>
  <si>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</si>
  <si>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</si>
  <si>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</si>
  <si>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</si>
  <si>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</si>
  <si>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</si>
  <si>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</si>
  <si>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</si>
  <si>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</si>
  <si>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</si>
  <si>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</si>
  <si>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</si>
  <si>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</si>
  <si>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</si>
  <si>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</si>
  <si>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</si>
  <si>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</si>
  <si>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</si>
  <si>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</si>
  <si>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</si>
  <si>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</si>
  <si>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</si>
  <si>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</si>
  <si>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</si>
  <si>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</si>
  <si>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</si>
  <si>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</si>
  <si>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</si>
  <si>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</si>
  <si>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</si>
  <si>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</si>
  <si>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</si>
  <si>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</si>
  <si>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</si>
  <si>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</si>
  <si>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</si>
  <si>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</si>
  <si>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</si>
  <si>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</si>
  <si>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</si>
  <si>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</si>
  <si>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</si>
  <si>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</si>
  <si>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</si>
  <si>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</si>
  <si>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</si>
  <si>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</si>
  <si>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</si>
  <si>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</si>
  <si>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</si>
  <si>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</si>
  <si>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</si>
  <si>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</si>
  <si>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</si>
  <si>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</si>
  <si>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</si>
  <si>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</si>
  <si>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</si>
  <si>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</si>
  <si>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</si>
  <si>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</si>
  <si>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</si>
  <si>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</si>
  <si>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</si>
  <si>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</si>
  <si>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</si>
  <si>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</si>
  <si>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</si>
  <si>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</si>
  <si>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</si>
  <si>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</si>
  <si>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</si>
  <si>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</si>
  <si>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</si>
  <si>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</si>
  <si>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</si>
  <si>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</si>
  <si>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</si>
  <si>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</si>
  <si>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</si>
  <si>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</si>
  <si>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</si>
  <si>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</si>
  <si>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</si>
  <si>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</si>
  <si>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</si>
  <si>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</si>
  <si>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</si>
  <si>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</si>
  <si>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</si>
  <si>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</si>
  <si>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</si>
  <si>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</si>
  <si>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</si>
  <si>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</si>
  <si>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</si>
  <si>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</si>
  <si>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</si>
  <si>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</si>
  <si>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</si>
  <si>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</si>
  <si>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</si>
  <si>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</si>
  <si>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</si>
  <si>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</si>
  <si>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</si>
  <si>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</si>
  <si>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</si>
  <si>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</si>
  <si>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</si>
  <si>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</si>
  <si>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</si>
  <si>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</si>
  <si>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</si>
  <si>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</si>
  <si>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</si>
  <si>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</si>
  <si>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</si>
  <si>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</si>
  <si>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</si>
  <si>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</si>
  <si>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</si>
  <si>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</si>
  <si>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</si>
  <si>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</si>
  <si>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</si>
  <si>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</si>
  <si>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</si>
  <si>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</si>
  <si>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</si>
  <si>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</si>
  <si>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</si>
  <si>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</si>
  <si>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</si>
  <si>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</si>
  <si>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</si>
  <si>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</si>
  <si>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</si>
  <si>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</si>
  <si>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</si>
  <si>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</si>
  <si>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</si>
  <si>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</si>
  <si>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</si>
  <si>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</si>
  <si>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</si>
  <si>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</si>
  <si>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</si>
  <si>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</si>
  <si>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</si>
  <si>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</si>
  <si>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</si>
  <si>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</si>
  <si>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</si>
  <si>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</si>
  <si>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</si>
  <si>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</si>
  <si>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</si>
  <si>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</si>
  <si>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</si>
  <si>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</si>
  <si>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</si>
  <si>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</si>
  <si>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</si>
  <si>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</si>
  <si>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</si>
  <si>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</si>
  <si>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</si>
  <si>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</si>
  <si>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</si>
  <si>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</si>
  <si>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</si>
  <si>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</si>
  <si>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</si>
  <si>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</si>
  <si>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</si>
  <si>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</si>
  <si>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</si>
  <si>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</si>
  <si>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</si>
  <si>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</si>
  <si>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</si>
  <si>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</si>
  <si>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</si>
  <si>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</si>
  <si>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</si>
  <si>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</si>
  <si>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</si>
  <si>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</si>
  <si>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</si>
  <si>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</si>
  <si>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</si>
  <si>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</si>
  <si>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</si>
  <si>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</si>
  <si>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</si>
  <si>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</si>
  <si>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</si>
  <si>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</si>
  <si>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</si>
  <si>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</si>
  <si>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</si>
  <si>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</si>
  <si>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</si>
  <si>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</si>
  <si>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</si>
  <si>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</si>
  <si>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</si>
  <si>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</si>
  <si>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</si>
  <si>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</si>
  <si>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</si>
  <si>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</si>
  <si>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</si>
  <si>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</si>
  <si>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</si>
  <si>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</si>
  <si>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</si>
  <si>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</si>
  <si>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</si>
  <si>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</si>
  <si>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</si>
  <si>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</si>
  <si>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</si>
  <si>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</si>
  <si>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</si>
  <si>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</si>
  <si>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</si>
  <si>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</si>
  <si>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</si>
  <si>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</si>
  <si>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</si>
  <si>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</si>
  <si>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</si>
  <si>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</si>
  <si>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</si>
  <si>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</si>
  <si>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</si>
  <si>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</si>
  <si>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</si>
  <si>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</si>
  <si>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</si>
  <si>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</si>
  <si>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</si>
  <si>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</si>
  <si>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</si>
  <si>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</si>
  <si>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</si>
  <si>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</si>
  <si>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</si>
  <si>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</si>
  <si>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</si>
  <si>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</si>
  <si>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</si>
  <si>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</si>
  <si>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</si>
  <si>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</si>
  <si>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</si>
  <si>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</si>
  <si>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</si>
  <si>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</si>
  <si>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</si>
  <si>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</si>
  <si>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</si>
  <si>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</si>
  <si>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</si>
  <si>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</si>
  <si>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</si>
  <si>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</si>
  <si>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</si>
  <si>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</si>
  <si>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</si>
  <si>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</si>
  <si>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</si>
  <si>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</si>
  <si>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</si>
  <si>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</si>
  <si>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</si>
  <si>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</si>
  <si>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</si>
  <si>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</si>
  <si>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</si>
  <si>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</si>
  <si>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</si>
  <si>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</si>
  <si>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</si>
  <si>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</si>
  <si>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</si>
  <si>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</si>
  <si>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</si>
  <si>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</si>
  <si>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</si>
  <si>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</si>
  <si>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</si>
  <si>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</si>
  <si>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</si>
  <si>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</si>
  <si>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</si>
  <si>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</si>
  <si>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</si>
  <si>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</si>
  <si>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</si>
  <si>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</si>
  <si>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</si>
  <si>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</si>
  <si>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</si>
  <si>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</si>
  <si>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</si>
  <si>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</si>
  <si>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</si>
  <si>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</si>
  <si>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</si>
  <si>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</si>
  <si>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</si>
  <si>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</si>
  <si>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</si>
  <si>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</si>
  <si>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</si>
  <si>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</si>
  <si>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</si>
  <si>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</si>
  <si>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</si>
  <si>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</si>
  <si>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</si>
  <si>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</si>
  <si>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</si>
  <si>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</si>
  <si>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</si>
  <si>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</si>
  <si>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</si>
  <si>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</si>
  <si>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</si>
  <si>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</si>
  <si>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</si>
  <si>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</si>
  <si>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</si>
  <si>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</si>
  <si>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</si>
  <si>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</si>
  <si>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</si>
  <si>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</si>
  <si>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</si>
  <si>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</si>
  <si>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</si>
  <si>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</si>
  <si>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</si>
  <si>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</si>
  <si>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</si>
  <si>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</si>
  <si>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</si>
  <si>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</si>
  <si>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</si>
  <si>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</si>
  <si>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</si>
  <si>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</si>
  <si>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</si>
  <si>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</si>
  <si>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</si>
  <si>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</si>
  <si>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</si>
  <si>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</si>
  <si>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</si>
  <si>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</si>
  <si>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</si>
  <si>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</si>
  <si>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</si>
  <si>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</si>
  <si>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</si>
  <si>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</si>
  <si>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</si>
  <si>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</si>
  <si>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</si>
  <si>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</si>
  <si>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</si>
  <si>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</si>
  <si>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</si>
  <si>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</si>
  <si>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</si>
  <si>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</si>
  <si>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</si>
  <si>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</si>
  <si>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</si>
  <si>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</si>
  <si>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</si>
  <si>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</si>
  <si>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</si>
  <si>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</si>
  <si>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</si>
  <si>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</si>
  <si>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</si>
  <si>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</si>
  <si>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</si>
  <si>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</si>
  <si>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</si>
  <si>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</si>
  <si>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</si>
  <si>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</si>
  <si>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</si>
  <si>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</si>
  <si>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</si>
  <si>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</si>
  <si>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</si>
  <si>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</si>
  <si>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</si>
  <si>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</si>
  <si>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</si>
  <si>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</si>
  <si>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</si>
  <si>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</si>
  <si>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</si>
  <si>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</si>
  <si>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</si>
  <si>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</si>
  <si>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</si>
  <si>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</si>
  <si>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</si>
  <si>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</si>
  <si>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</si>
  <si>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</si>
  <si>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</si>
  <si>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</si>
  <si>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</si>
  <si>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</si>
  <si>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</si>
  <si>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</si>
  <si>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</si>
  <si>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</si>
  <si>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</si>
  <si>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</si>
  <si>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</si>
  <si>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</si>
  <si>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</si>
  <si>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</si>
  <si>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</si>
  <si>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</si>
  <si>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</si>
  <si>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</si>
  <si>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</si>
  <si>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</si>
  <si>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</si>
  <si>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</si>
  <si>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</si>
  <si>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</si>
  <si>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</si>
  <si>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</si>
  <si>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</si>
  <si>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</si>
  <si>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</si>
  <si>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</si>
  <si>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</si>
  <si>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</si>
  <si>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</si>
  <si>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</si>
  <si>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</si>
  <si>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</si>
  <si>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</si>
  <si>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</si>
  <si>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</si>
  <si>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</si>
  <si>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</si>
  <si>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</si>
  <si>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</si>
  <si>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</si>
  <si>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</si>
  <si>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</si>
  <si>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</si>
  <si>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</si>
  <si>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</si>
  <si>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</si>
  <si>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</si>
  <si>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</si>
  <si>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</si>
  <si>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</si>
  <si>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</si>
  <si>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</si>
  <si>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</si>
  <si>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</si>
  <si>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</si>
  <si>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</si>
  <si>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</si>
  <si>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</si>
  <si>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</si>
  <si>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</si>
  <si>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</si>
  <si>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</si>
  <si>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</si>
  <si>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</si>
  <si>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</si>
  <si>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</si>
  <si>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</si>
  <si>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</si>
  <si>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</si>
  <si>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</si>
  <si>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</si>
  <si>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</si>
  <si>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</si>
  <si>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</si>
  <si>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</si>
  <si>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</si>
  <si>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</si>
  <si>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</si>
  <si>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</si>
  <si>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</si>
  <si>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</si>
  <si>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</si>
  <si>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</si>
  <si>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</si>
  <si>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</si>
  <si>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</si>
  <si>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</si>
  <si>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</si>
  <si>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</si>
  <si>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</si>
  <si>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</si>
  <si>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</si>
  <si>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</si>
  <si>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</si>
  <si>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</si>
  <si>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</si>
  <si>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</si>
  <si>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</si>
  <si>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</si>
  <si>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</si>
  <si>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</si>
  <si>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</si>
  <si>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</si>
  <si>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</si>
  <si>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</si>
  <si>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</si>
  <si>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</si>
  <si>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</si>
  <si>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</si>
  <si>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</si>
  <si>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</si>
  <si>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</si>
  <si>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</si>
  <si>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</si>
  <si>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</si>
  <si>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</si>
  <si>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</si>
  <si>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</si>
  <si>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</si>
  <si>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</si>
  <si>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</si>
  <si>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</si>
  <si>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</si>
  <si>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</si>
  <si>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</si>
  <si>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</si>
  <si>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</si>
  <si>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</si>
  <si>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</si>
  <si>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</si>
  <si>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</si>
  <si>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</si>
  <si>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</si>
  <si>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</si>
  <si>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</si>
  <si>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</si>
  <si>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</si>
  <si>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</si>
  <si>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</si>
  <si>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</si>
  <si>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</si>
  <si>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</si>
  <si>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</si>
  <si>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</si>
  <si>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</si>
  <si>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</si>
  <si>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</si>
  <si>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</si>
  <si>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</si>
  <si>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</si>
  <si>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</si>
  <si>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</si>
  <si>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</si>
  <si>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</si>
  <si>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</si>
  <si>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</si>
  <si>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</si>
  <si>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</si>
  <si>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</si>
  <si>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</si>
  <si>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</si>
  <si>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</si>
  <si>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</si>
  <si>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</si>
  <si>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</si>
  <si>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</si>
  <si>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</si>
  <si>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</si>
  <si>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</si>
  <si>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</si>
  <si>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</si>
  <si>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</si>
  <si>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</si>
  <si>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</si>
  <si>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</si>
  <si>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</si>
  <si>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</si>
  <si>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</si>
  <si>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</si>
  <si>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</si>
  <si>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</si>
  <si>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</si>
  <si>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</si>
  <si>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</si>
  <si>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</si>
  <si>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</si>
  <si>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</si>
  <si>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</si>
  <si>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</si>
  <si>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</si>
  <si>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</si>
  <si>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</si>
  <si>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</si>
  <si>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</si>
  <si>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</si>
  <si>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</si>
  <si>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</si>
  <si>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</si>
  <si>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</si>
  <si>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</si>
  <si>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</si>
  <si>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</si>
  <si>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</si>
  <si>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</si>
  <si>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</si>
  <si>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</si>
  <si>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</si>
  <si>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</si>
  <si>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</si>
  <si>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</si>
  <si>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</si>
  <si>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</si>
  <si>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</si>
  <si>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</si>
  <si>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</si>
  <si>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</si>
  <si>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</si>
  <si>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</si>
  <si>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</si>
  <si>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</si>
  <si>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</si>
  <si>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</si>
  <si>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</si>
  <si>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</si>
  <si>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</si>
  <si>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</si>
  <si>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</si>
  <si>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</si>
  <si>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</si>
  <si>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</si>
  <si>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</si>
  <si>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</si>
  <si>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</si>
  <si>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</si>
  <si>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</si>
  <si>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</si>
  <si>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</si>
  <si>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</si>
  <si>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</si>
  <si>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</si>
  <si>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</si>
  <si>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</si>
  <si>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</si>
  <si>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</si>
  <si>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</si>
  <si>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</si>
  <si>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</si>
  <si>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</si>
  <si>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</si>
  <si>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</si>
  <si>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</si>
  <si>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</si>
  <si>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</si>
  <si>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</si>
  <si>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</si>
  <si>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</si>
  <si>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</si>
  <si>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</si>
  <si>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</si>
  <si>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</si>
  <si>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</si>
  <si>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</si>
  <si>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</si>
  <si>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</si>
  <si>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</si>
  <si>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</si>
  <si>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</si>
  <si>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</si>
  <si>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</si>
  <si>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</si>
  <si>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</si>
  <si>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</si>
  <si>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</si>
  <si>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</si>
  <si>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</si>
  <si>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</si>
  <si>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</si>
  <si>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</si>
  <si>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</si>
  <si>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</si>
  <si>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</si>
  <si>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</si>
  <si>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</si>
  <si>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</si>
  <si>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</si>
  <si>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</si>
  <si>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</si>
  <si>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</si>
  <si>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</si>
  <si>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</si>
  <si>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</si>
  <si>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</si>
  <si>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</si>
  <si>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</si>
  <si>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</si>
  <si>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</si>
  <si>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</si>
  <si>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</si>
  <si>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</si>
  <si>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</si>
  <si>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</si>
  <si>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</si>
  <si>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</si>
  <si>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</si>
  <si>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</si>
  <si>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</si>
  <si>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</si>
  <si>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</si>
  <si>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</si>
  <si>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</si>
  <si>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</si>
  <si>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</si>
  <si>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</si>
  <si>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</si>
  <si>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</si>
  <si>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</si>
  <si>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</si>
  <si>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</si>
  <si>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</si>
  <si>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</si>
  <si>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</si>
  <si>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</si>
  <si>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</si>
  <si>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</si>
  <si>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</si>
  <si>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</si>
  <si>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</si>
  <si>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</si>
  <si>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</si>
  <si>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</si>
  <si>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</si>
  <si>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</si>
  <si>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</si>
  <si>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</si>
  <si>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</si>
  <si>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</si>
  <si>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</si>
  <si>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</si>
  <si>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</si>
  <si>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</si>
  <si>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</si>
  <si>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</si>
  <si>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</si>
  <si>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</si>
  <si>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</si>
  <si>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</si>
  <si>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</si>
  <si>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</si>
  <si>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</si>
  <si>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</si>
  <si>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</si>
  <si>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</si>
  <si>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</si>
  <si>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</si>
  <si>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</si>
  <si>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</si>
  <si>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</si>
  <si>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</si>
  <si>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</si>
  <si>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</si>
  <si>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</si>
  <si>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</si>
  <si>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</si>
  <si>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</si>
  <si>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</si>
  <si>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</si>
  <si>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</si>
  <si>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</si>
  <si>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</si>
  <si>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</si>
  <si>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</si>
  <si>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</si>
  <si>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</si>
  <si>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</si>
  <si>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</si>
  <si>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</si>
  <si>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</si>
  <si>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</si>
  <si>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</si>
  <si>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</si>
  <si>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</si>
  <si>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</si>
  <si>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</si>
  <si>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</si>
  <si>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</si>
  <si>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</si>
  <si>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</si>
  <si>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</si>
  <si>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</si>
  <si>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</si>
  <si>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</si>
  <si>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</si>
  <si>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</si>
  <si>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</si>
  <si>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</si>
  <si>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</si>
  <si>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</si>
  <si>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</si>
  <si>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</si>
  <si>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</si>
  <si>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</si>
  <si>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</si>
  <si>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</si>
  <si>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</si>
  <si>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</si>
  <si>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</si>
  <si>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</si>
  <si>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</si>
  <si>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</si>
  <si>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</si>
  <si>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</si>
  <si>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</si>
  <si>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</si>
  <si>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</si>
  <si>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</si>
  <si>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</si>
  <si>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</si>
  <si>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</si>
  <si>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</si>
  <si>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</si>
  <si>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</si>
  <si>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</si>
  <si>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</si>
  <si>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</si>
  <si>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</si>
  <si>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</si>
  <si>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</si>
  <si>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</si>
  <si>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</si>
  <si>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</si>
  <si>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</si>
  <si>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</si>
  <si>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</si>
  <si>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</si>
  <si>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</si>
  <si>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</si>
  <si>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</si>
  <si>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</si>
  <si>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</si>
  <si>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</si>
  <si>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</si>
  <si>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</si>
  <si>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</si>
  <si>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</si>
  <si>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</si>
  <si>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</si>
  <si>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</si>
  <si>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</si>
  <si>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</si>
  <si>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</si>
  <si>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</si>
  <si>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</si>
  <si>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</si>
  <si>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</si>
  <si>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</si>
  <si>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</si>
  <si>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</si>
  <si>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</si>
  <si>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</si>
  <si>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</si>
  <si>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</si>
  <si>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</si>
  <si>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</si>
  <si>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</si>
  <si>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</si>
  <si>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</si>
  <si>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</si>
  <si>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</si>
  <si>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</si>
  <si>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</si>
  <si>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</si>
  <si>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</si>
  <si>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</si>
  <si>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</si>
  <si>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</si>
  <si>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</si>
  <si>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</si>
  <si>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</si>
  <si>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</si>
  <si>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</si>
  <si>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</si>
  <si>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</si>
  <si>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</si>
  <si>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</si>
  <si>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</si>
  <si>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</si>
  <si>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</si>
  <si>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</si>
  <si>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</si>
  <si>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</si>
  <si>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</si>
  <si>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</si>
  <si>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</si>
  <si>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</si>
  <si>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</si>
  <si>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</si>
  <si>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</si>
  <si>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</si>
  <si>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</si>
  <si>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</si>
  <si>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</si>
  <si>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</si>
  <si>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</si>
  <si>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</si>
  <si>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</si>
  <si>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</si>
  <si>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</si>
  <si>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</si>
  <si>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</si>
  <si>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</si>
  <si>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</si>
  <si>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</si>
  <si>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</si>
  <si>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</si>
  <si>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</si>
  <si>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</si>
  <si>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</si>
  <si>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</si>
  <si>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</si>
  <si>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</si>
  <si>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</si>
  <si>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</si>
  <si>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</si>
  <si>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</si>
  <si>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</si>
  <si>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</si>
  <si>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</si>
  <si>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</si>
  <si>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</si>
  <si>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</si>
  <si>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</si>
  <si>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</si>
  <si>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</si>
  <si>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</si>
  <si>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</si>
  <si>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</si>
  <si>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</si>
  <si>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</si>
  <si>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</si>
  <si>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</si>
  <si>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</si>
  <si>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</si>
  <si>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</si>
  <si>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</si>
  <si>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</si>
  <si>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</si>
  <si>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</si>
  <si>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</si>
  <si>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</si>
  <si>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</si>
  <si>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</si>
  <si>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</si>
  <si>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</si>
  <si>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</si>
  <si>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</si>
  <si>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</si>
  <si>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</si>
  <si>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</si>
  <si>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</si>
  <si>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</si>
  <si>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</si>
  <si>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</si>
  <si>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</si>
  <si>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</si>
  <si>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</si>
  <si>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</si>
  <si>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</si>
  <si>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</si>
  <si>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</si>
  <si>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</si>
  <si>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</si>
  <si>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</si>
  <si>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</si>
  <si>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</si>
  <si>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</si>
  <si>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</si>
  <si>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</si>
  <si>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</si>
  <si>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</si>
  <si>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</si>
  <si>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</si>
  <si>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</si>
  <si>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</si>
  <si>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</si>
  <si>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</si>
  <si>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</si>
  <si>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</si>
  <si>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</si>
  <si>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</si>
  <si>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</si>
  <si>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</si>
  <si>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</si>
  <si>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</si>
  <si>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</si>
  <si>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</si>
  <si>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</si>
  <si>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</si>
  <si>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</si>
  <si>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</si>
  <si>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</si>
  <si>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</si>
  <si>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</si>
  <si>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</si>
  <si>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</si>
  <si>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</si>
  <si>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</si>
  <si>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</si>
  <si>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</si>
  <si>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</si>
  <si>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</si>
  <si>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</si>
  <si>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</si>
  <si>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</si>
  <si>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</si>
  <si>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</si>
  <si>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</si>
  <si>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</si>
  <si>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</si>
  <si>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</si>
  <si>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</si>
  <si>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</si>
  <si>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</si>
  <si>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</si>
  <si>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</si>
  <si>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</si>
  <si>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</si>
  <si>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</si>
  <si>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</si>
  <si>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</si>
  <si>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</si>
  <si>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</si>
  <si>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</si>
  <si>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</si>
  <si>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</si>
  <si>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</si>
  <si>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</si>
  <si>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</si>
  <si>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</si>
  <si>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</si>
  <si>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</si>
  <si>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</si>
  <si>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</si>
  <si>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</si>
  <si>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</si>
  <si>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</si>
  <si>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</si>
  <si>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</si>
  <si>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</si>
  <si>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</si>
  <si>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</si>
  <si>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</si>
  <si>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</si>
  <si>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</si>
  <si>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</si>
  <si>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</si>
  <si>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</si>
  <si>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</si>
  <si>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</si>
  <si>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</si>
  <si>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</si>
  <si>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</si>
  <si>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</si>
  <si>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</si>
  <si>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</si>
  <si>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</si>
  <si>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</si>
  <si>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</si>
  <si>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</si>
  <si>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</si>
  <si>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</si>
  <si>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</si>
  <si>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</si>
  <si>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</si>
  <si>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</si>
  <si>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</si>
  <si>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</si>
  <si>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</si>
  <si>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</si>
  <si>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</si>
  <si>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</si>
  <si>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</si>
  <si>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</si>
  <si>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</si>
  <si>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</si>
  <si>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</si>
  <si>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</si>
  <si>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</si>
  <si>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</si>
  <si>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</si>
  <si>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</si>
  <si>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</si>
  <si>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</si>
  <si>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</si>
  <si>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</si>
  <si>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</si>
  <si>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</si>
  <si>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</si>
  <si>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</si>
  <si>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</si>
  <si>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</si>
  <si>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</si>
  <si>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</si>
  <si>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</si>
  <si>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</si>
  <si>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</si>
  <si>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</si>
  <si>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</si>
  <si>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</si>
  <si>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</si>
  <si>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</si>
  <si>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</si>
  <si>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</si>
  <si>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</si>
  <si>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</si>
  <si>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</si>
  <si>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</si>
  <si>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</si>
  <si>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</si>
  <si>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</si>
  <si>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</si>
  <si>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</si>
  <si>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</si>
  <si>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</si>
  <si>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</si>
  <si>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</si>
  <si>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</si>
  <si>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</si>
  <si>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</si>
  <si>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</si>
  <si>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</si>
  <si>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</si>
  <si>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</si>
  <si>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</si>
  <si>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</si>
  <si>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</si>
  <si>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</si>
  <si>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</si>
  <si>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</si>
  <si>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</si>
  <si>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</si>
  <si>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</si>
  <si>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</si>
  <si>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</si>
  <si>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</si>
  <si>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</si>
  <si>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</si>
  <si>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</si>
  <si>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</si>
  <si>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</si>
  <si>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</si>
  <si>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</si>
  <si>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</si>
  <si>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</si>
  <si>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</si>
  <si>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</si>
  <si>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</si>
  <si>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</si>
  <si>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</si>
  <si>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</si>
  <si>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</si>
  <si>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</si>
  <si>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</si>
  <si>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</si>
  <si>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</si>
  <si>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</si>
  <si>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</si>
  <si>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</si>
  <si>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</si>
  <si>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</si>
  <si>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</si>
  <si>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</si>
  <si>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</si>
  <si>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</si>
  <si>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</si>
  <si>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</si>
  <si>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</si>
  <si>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</si>
  <si>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</si>
  <si>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</si>
  <si>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</si>
  <si>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</si>
  <si>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</si>
  <si>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</si>
  <si>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</si>
  <si>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</si>
  <si>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</si>
  <si>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</si>
  <si>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</si>
  <si>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</si>
  <si>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</si>
  <si>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</si>
  <si>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</si>
  <si>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</si>
  <si>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</si>
  <si>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</si>
  <si>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</si>
  <si>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</si>
  <si>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</si>
  <si>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</si>
  <si>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</si>
  <si>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</si>
  <si>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</si>
  <si>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</si>
  <si>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</si>
  <si>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</si>
  <si>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</si>
  <si>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</si>
  <si>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</si>
  <si>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</si>
  <si>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</si>
  <si>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</si>
  <si>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</si>
  <si>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</si>
  <si>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</si>
  <si>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</si>
  <si>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</si>
  <si>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</si>
  <si>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</si>
  <si>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</si>
  <si>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</si>
  <si>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</si>
  <si>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</si>
  <si>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</si>
  <si>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</si>
  <si>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</si>
  <si>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</si>
  <si>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</si>
  <si>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</si>
  <si>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</si>
  <si>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</si>
  <si>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</si>
  <si>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</si>
  <si>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</si>
  <si>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</si>
  <si>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</si>
  <si>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</si>
  <si>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</si>
  <si>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</si>
  <si>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</si>
  <si>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</si>
  <si>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</si>
  <si>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</si>
  <si>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</si>
  <si>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</si>
  <si>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</si>
  <si>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</si>
  <si>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</si>
  <si>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</si>
  <si>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</si>
  <si>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</si>
  <si>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</si>
  <si>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</si>
  <si>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</si>
  <si>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</si>
  <si>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</si>
  <si>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</si>
  <si>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</si>
  <si>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</si>
  <si>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</si>
  <si>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</si>
  <si>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</si>
  <si>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</si>
  <si>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</si>
  <si>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</si>
  <si>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</si>
  <si>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</si>
  <si>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</si>
  <si>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</si>
  <si>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</si>
  <si>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</si>
  <si>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</si>
  <si>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</si>
  <si>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</si>
  <si>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</si>
  <si>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</si>
  <si>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</si>
  <si>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</si>
  <si>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</si>
  <si>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</si>
  <si>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</si>
  <si>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</si>
  <si>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</si>
  <si>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</si>
  <si>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</si>
  <si>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</si>
  <si>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</si>
  <si>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</si>
  <si>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</si>
  <si>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</si>
  <si>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</si>
  <si>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</si>
  <si>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</si>
  <si>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</si>
  <si>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</si>
  <si>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</si>
  <si>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</si>
  <si>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</si>
  <si>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</si>
  <si>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</si>
  <si>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</si>
  <si>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</si>
  <si>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</si>
  <si>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</si>
  <si>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</si>
  <si>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</si>
  <si>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</si>
  <si>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</si>
  <si>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</si>
  <si>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</si>
  <si>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</si>
  <si>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</si>
  <si>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</si>
  <si>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</si>
  <si>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</si>
  <si>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</si>
  <si>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</si>
  <si>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</si>
  <si>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</si>
  <si>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</si>
  <si>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</si>
  <si>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</si>
  <si>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</si>
  <si>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</si>
  <si>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</si>
  <si>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</si>
  <si>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</si>
  <si>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</si>
  <si>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</si>
  <si>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</si>
  <si>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</si>
  <si>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</si>
  <si>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</si>
  <si>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</si>
  <si>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</si>
  <si>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</si>
  <si>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</si>
  <si>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</si>
  <si>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</si>
  <si>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</si>
  <si>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</si>
  <si>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</si>
  <si>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</si>
  <si>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</si>
  <si>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</si>
  <si>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</si>
  <si>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</si>
  <si>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</si>
  <si>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</si>
  <si>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</si>
  <si>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</si>
  <si>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</si>
  <si>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</si>
  <si>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</si>
  <si>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</si>
  <si>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</si>
  <si>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</si>
  <si>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</si>
  <si>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</si>
  <si>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</si>
  <si>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</si>
  <si>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</si>
  <si>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</si>
  <si>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</si>
  <si>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</si>
  <si>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</si>
  <si>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</si>
  <si>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</si>
  <si>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</si>
  <si>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</si>
  <si>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</si>
  <si>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</si>
  <si>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</si>
  <si>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</si>
  <si>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</si>
  <si>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</si>
  <si>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</si>
  <si>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</si>
  <si>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</si>
  <si>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</si>
  <si>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</si>
  <si>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</si>
  <si>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</si>
  <si>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</si>
  <si>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</si>
  <si>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</si>
  <si>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</si>
  <si>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</si>
  <si>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</si>
  <si>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</si>
  <si>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</si>
  <si>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</si>
  <si>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</si>
  <si>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</si>
  <si>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</si>
  <si>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</si>
  <si>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</si>
  <si>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</si>
  <si>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</si>
  <si>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</si>
  <si>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</si>
  <si>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</si>
  <si>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</si>
  <si>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</si>
  <si>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</si>
  <si>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</si>
  <si>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</si>
  <si>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</si>
  <si>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</si>
  <si>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</si>
  <si>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</si>
  <si>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</si>
  <si>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</si>
  <si>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</si>
  <si>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</si>
  <si>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</si>
  <si>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</si>
  <si>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</si>
  <si>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</si>
  <si>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</si>
  <si>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</si>
  <si>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</si>
  <si>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</si>
  <si>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</si>
  <si>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</si>
  <si>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</si>
  <si>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</si>
  <si>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</si>
  <si>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</si>
  <si>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</si>
  <si>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</si>
  <si>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</si>
  <si>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</si>
  <si>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</si>
  <si>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</si>
  <si>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</si>
  <si>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</si>
  <si>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</si>
  <si>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</si>
  <si>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</si>
  <si>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</si>
  <si>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</si>
  <si>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</si>
  <si>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</si>
  <si>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</si>
  <si>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</si>
  <si>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</si>
  <si>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</si>
  <si>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</si>
  <si>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</si>
  <si>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</si>
  <si>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</si>
  <si>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</si>
  <si>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</si>
  <si>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</si>
  <si>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</si>
  <si>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</si>
  <si>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</si>
  <si>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</si>
  <si>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</si>
  <si>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</si>
  <si>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</si>
  <si>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</si>
  <si>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</si>
  <si>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</si>
  <si>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</si>
  <si>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</si>
  <si>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</si>
  <si>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</si>
  <si>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</si>
  <si>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</si>
  <si>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</si>
  <si>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</si>
  <si>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</si>
  <si>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</si>
  <si>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</si>
  <si>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</si>
  <si>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</si>
  <si>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</si>
  <si>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</si>
  <si>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</si>
  <si>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</si>
  <si>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</si>
  <si>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</si>
  <si>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</si>
  <si>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</si>
  <si>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</si>
  <si>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</si>
  <si>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</si>
  <si>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</si>
  <si>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</si>
  <si>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</si>
  <si>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</si>
  <si>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</si>
  <si>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</si>
  <si>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</si>
  <si>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</si>
  <si>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</si>
  <si>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</si>
  <si>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</si>
  <si>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</si>
  <si>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</si>
  <si>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</si>
  <si>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</si>
  <si>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</si>
  <si>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</si>
  <si>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</si>
  <si>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</si>
  <si>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</si>
  <si>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</si>
  <si>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</si>
  <si>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</si>
  <si>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</si>
  <si>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</si>
  <si>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</si>
  <si>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</si>
  <si>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</si>
  <si>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</si>
  <si>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</si>
  <si>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</si>
  <si>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</si>
  <si>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</si>
  <si>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</si>
  <si>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</si>
  <si>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</si>
  <si>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</si>
  <si>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</si>
  <si>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</si>
  <si>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</si>
  <si>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</si>
  <si>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</si>
  <si>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</si>
  <si>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</si>
  <si>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</si>
  <si>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</si>
  <si>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</si>
  <si>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</si>
  <si>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</si>
  <si>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</si>
  <si>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</si>
  <si>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</si>
  <si>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</si>
  <si>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</si>
  <si>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</si>
  <si>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</si>
  <si>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</si>
  <si>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</si>
  <si>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</si>
  <si>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</si>
  <si>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</si>
  <si>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</si>
  <si>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</si>
  <si>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</si>
  <si>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</si>
  <si>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</si>
  <si>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</si>
  <si>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</si>
  <si>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</si>
  <si>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</si>
  <si>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</si>
  <si>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</si>
  <si>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</si>
  <si>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</si>
  <si>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</si>
  <si>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</si>
  <si>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</si>
  <si>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</si>
  <si>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</si>
  <si>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</si>
  <si>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</si>
  <si>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</si>
  <si>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</si>
  <si>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</si>
  <si>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</si>
  <si>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</si>
  <si>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</si>
  <si>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</si>
  <si>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</si>
  <si>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</si>
  <si>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</si>
  <si>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</si>
  <si>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</si>
  <si>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</si>
  <si>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</si>
  <si>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</si>
  <si>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</si>
  <si>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</si>
  <si>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</si>
  <si>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</si>
  <si>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</si>
  <si>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</si>
  <si>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</si>
  <si>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</si>
  <si>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</si>
  <si>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</si>
  <si>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</si>
  <si>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</si>
  <si>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</si>
  <si>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</si>
  <si>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</si>
  <si>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</si>
  <si>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</si>
  <si>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</si>
  <si>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</si>
  <si>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</si>
  <si>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</si>
  <si>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</si>
  <si>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</si>
  <si>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</si>
  <si>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</si>
  <si>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</si>
  <si>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</si>
  <si>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</si>
  <si>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</si>
  <si>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</si>
  <si>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</si>
  <si>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</si>
  <si>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</si>
  <si>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</si>
  <si>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</si>
  <si>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</si>
  <si>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</si>
  <si>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</si>
  <si>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</si>
  <si>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</si>
  <si>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</si>
  <si>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</si>
  <si>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</si>
  <si>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</si>
  <si>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</si>
  <si>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</si>
  <si>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</si>
  <si>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</si>
  <si>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</si>
  <si>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</si>
  <si>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</si>
  <si>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</si>
  <si>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</si>
  <si>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</si>
  <si>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</si>
  <si>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</si>
  <si>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</si>
  <si>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</si>
  <si>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</si>
  <si>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</si>
  <si>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</si>
  <si>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</si>
  <si>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</si>
  <si>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</si>
  <si>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</si>
  <si>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</si>
  <si>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</si>
  <si>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</si>
  <si>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</si>
  <si>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</si>
  <si>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</si>
  <si>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</si>
  <si>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</si>
  <si>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</si>
  <si>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</si>
  <si>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</si>
  <si>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</si>
  <si>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</si>
  <si>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</si>
  <si>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</si>
  <si>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</si>
  <si>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</si>
  <si>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</si>
  <si>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</si>
  <si>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</si>
  <si>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</si>
  <si>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</si>
  <si>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</si>
  <si>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</si>
  <si>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</si>
  <si>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</si>
  <si>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</si>
  <si>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</si>
  <si>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</si>
  <si>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</si>
  <si>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</si>
  <si>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</si>
  <si>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</si>
  <si>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</si>
  <si>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</si>
  <si>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</si>
  <si>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</si>
  <si>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</si>
  <si>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</si>
  <si>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</si>
  <si>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</si>
  <si>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</si>
  <si>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</si>
  <si>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</si>
  <si>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</si>
  <si>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</si>
  <si>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</si>
  <si>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</si>
  <si>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</si>
  <si>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</si>
  <si>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</si>
  <si>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</si>
  <si>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</si>
  <si>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</si>
  <si>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</si>
  <si>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</si>
  <si>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</si>
  <si>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</si>
  <si>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</si>
  <si>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</si>
  <si>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</si>
  <si>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</si>
  <si>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</si>
  <si>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</si>
  <si>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</si>
  <si>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</si>
  <si>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</si>
  <si>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</si>
  <si>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</si>
  <si>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</si>
  <si>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</si>
  <si>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</si>
  <si>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</si>
  <si>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</si>
  <si>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</si>
  <si>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</si>
  <si>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</si>
  <si>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</si>
  <si>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</si>
  <si>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</si>
  <si>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</si>
  <si>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</si>
  <si>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</si>
  <si>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</si>
  <si>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</si>
  <si>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</si>
  <si>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</si>
  <si>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</si>
  <si>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</si>
  <si>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</si>
  <si>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</si>
  <si>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</si>
  <si>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</si>
  <si>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</si>
  <si>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</si>
  <si>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</si>
  <si>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</si>
  <si>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</si>
  <si>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</si>
  <si>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</si>
  <si>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</si>
  <si>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</si>
  <si>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</si>
  <si>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</si>
  <si>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</si>
  <si>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</si>
  <si>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</si>
  <si>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</si>
  <si>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</si>
  <si>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</si>
  <si>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</si>
  <si>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</si>
  <si>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</si>
  <si>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</si>
  <si>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</si>
  <si>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</si>
  <si>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</si>
  <si>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</si>
  <si>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</si>
  <si>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</si>
  <si>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</si>
  <si>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</si>
  <si>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</si>
  <si>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</si>
  <si>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</si>
  <si>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</si>
  <si>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</si>
  <si>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</si>
  <si>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</si>
  <si>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</si>
  <si>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</si>
  <si>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</si>
  <si>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</si>
  <si>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</si>
  <si>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</si>
  <si>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</si>
  <si>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</si>
  <si>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</si>
  <si>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</si>
  <si>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</si>
  <si>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</si>
  <si>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</si>
  <si>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</si>
  <si>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</si>
  <si>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</si>
  <si>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</si>
  <si>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</si>
  <si>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</si>
  <si>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</si>
  <si>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</si>
  <si>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</si>
  <si>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</si>
  <si>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</si>
  <si>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</si>
  <si>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</si>
  <si>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</si>
  <si>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</si>
  <si>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</si>
  <si>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</si>
  <si>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</si>
  <si>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</si>
  <si>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</si>
  <si>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</si>
  <si>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</si>
  <si>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</si>
  <si>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</si>
  <si>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</si>
  <si>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</si>
  <si>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</si>
  <si>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</si>
  <si>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</si>
  <si>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</si>
  <si>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</si>
  <si>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</si>
  <si>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</si>
  <si>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</si>
  <si>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</si>
  <si>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</si>
  <si>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</si>
  <si>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</si>
  <si>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</si>
  <si>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</si>
  <si>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</si>
  <si>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</si>
  <si>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</si>
  <si>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</si>
  <si>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</si>
  <si>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</si>
  <si>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</si>
  <si>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</si>
  <si>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</si>
  <si>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</si>
  <si>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</si>
  <si>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</si>
  <si>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</si>
  <si>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</si>
  <si>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</si>
  <si>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</si>
  <si>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</si>
  <si>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</si>
  <si>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</si>
  <si>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</si>
  <si>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</si>
  <si>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</si>
  <si>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</si>
  <si>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</si>
  <si>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</si>
  <si>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</si>
  <si>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</si>
  <si>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</si>
  <si>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</si>
  <si>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</si>
  <si>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</si>
  <si>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</si>
  <si>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</si>
  <si>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</si>
  <si>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</si>
  <si>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</si>
  <si>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</si>
  <si>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</si>
  <si>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</si>
  <si>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</si>
  <si>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</si>
  <si>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</si>
  <si>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</si>
  <si>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</si>
  <si>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</si>
  <si>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</si>
  <si>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</si>
  <si>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</si>
  <si>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</si>
  <si>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</si>
  <si>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</si>
  <si>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</si>
  <si>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</si>
  <si>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</si>
  <si>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</si>
  <si>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</si>
  <si>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</si>
  <si>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</si>
  <si>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</si>
  <si>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</si>
  <si>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</si>
  <si>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</si>
  <si>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</si>
  <si>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</si>
  <si>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</si>
  <si>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</si>
  <si>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</si>
  <si>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</si>
  <si>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</si>
  <si>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</si>
  <si>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</si>
  <si>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</si>
  <si>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</si>
  <si>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</si>
  <si>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</si>
  <si>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</si>
  <si>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</si>
  <si>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</si>
  <si>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</si>
  <si>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</si>
  <si>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</si>
  <si>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</si>
  <si>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</si>
  <si>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</si>
  <si>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</si>
  <si>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</si>
  <si>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</si>
  <si>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</si>
  <si>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</si>
  <si>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</si>
  <si>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</si>
  <si>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</si>
  <si>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</si>
  <si>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</si>
  <si>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</si>
  <si>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</si>
  <si>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</si>
  <si>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</si>
  <si>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</si>
  <si>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</si>
  <si>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</si>
  <si>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</si>
  <si>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</si>
  <si>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</si>
  <si>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</si>
  <si>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</si>
  <si>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</si>
  <si>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</si>
  <si>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</si>
  <si>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</si>
  <si>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</si>
  <si>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</si>
  <si>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</si>
  <si>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</si>
  <si>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</si>
  <si>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</si>
  <si>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</si>
  <si>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</si>
  <si>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</si>
  <si>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</si>
  <si>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</si>
  <si>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</si>
  <si>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</si>
  <si>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</si>
  <si>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</si>
  <si>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</si>
  <si>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</si>
  <si>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</si>
  <si>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</si>
  <si>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</si>
  <si>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</si>
  <si>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</si>
  <si>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</si>
  <si>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</si>
  <si>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</si>
  <si>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</si>
  <si>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</si>
  <si>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</si>
  <si>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</si>
  <si>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</si>
  <si>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</si>
  <si>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</si>
  <si>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</si>
  <si>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</si>
  <si>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</si>
  <si>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</si>
  <si>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</si>
  <si>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</si>
  <si>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</si>
  <si>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</si>
  <si>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</si>
  <si>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</si>
  <si>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</si>
  <si>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</si>
  <si>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</si>
  <si>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</si>
  <si>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</si>
  <si>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</si>
  <si>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</si>
  <si>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</si>
  <si>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</si>
  <si>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</si>
  <si>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</si>
  <si>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</si>
  <si>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</si>
  <si>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</si>
  <si>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</si>
  <si>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</si>
  <si>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</si>
  <si>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</si>
  <si>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</si>
  <si>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</si>
  <si>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</si>
  <si>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</si>
  <si>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</si>
  <si>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</si>
  <si>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</si>
  <si>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</si>
  <si>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</si>
  <si>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</si>
  <si>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</si>
  <si>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</si>
  <si>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</si>
  <si>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</si>
  <si>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</si>
  <si>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</si>
  <si>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</si>
  <si>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</si>
  <si>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</si>
  <si>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</si>
  <si>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</si>
  <si>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</si>
  <si>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</si>
  <si>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</si>
  <si>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</si>
  <si>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</si>
  <si>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</si>
  <si>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</si>
  <si>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</si>
  <si>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</si>
  <si>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</si>
  <si>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</si>
  <si>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</si>
  <si>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</si>
  <si>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</si>
  <si>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</si>
  <si>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</si>
  <si>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</si>
  <si>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</si>
  <si>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</si>
  <si>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</si>
  <si>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</si>
  <si>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</si>
  <si>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</si>
  <si>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</si>
  <si>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</si>
  <si>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</si>
  <si>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</si>
  <si>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</si>
  <si>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</si>
  <si>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</si>
  <si>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</si>
  <si>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</si>
  <si>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</si>
  <si>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</si>
  <si>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</si>
  <si>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</si>
  <si>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</si>
  <si>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</si>
  <si>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</si>
  <si>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</si>
  <si>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</si>
  <si>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</si>
  <si>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</si>
  <si>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</si>
  <si>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</si>
  <si>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</si>
  <si>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</si>
  <si>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</si>
  <si>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</si>
  <si>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</si>
  <si>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</si>
  <si>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</si>
  <si>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</si>
  <si>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</si>
  <si>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</si>
  <si>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</si>
  <si>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</si>
  <si>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</si>
  <si>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</si>
  <si>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</si>
  <si>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</si>
  <si>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</si>
  <si>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</si>
  <si>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</si>
  <si>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</si>
  <si>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</si>
  <si>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</si>
  <si>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</si>
  <si>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</si>
  <si>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</si>
  <si>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</si>
  <si>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</si>
  <si>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</si>
  <si>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</si>
  <si>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</si>
  <si>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</si>
  <si>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</si>
  <si>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</si>
  <si>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</si>
  <si>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</si>
  <si>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</si>
  <si>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</si>
  <si>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</si>
  <si>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</si>
  <si>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</si>
  <si>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</si>
  <si>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</si>
  <si>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</si>
  <si>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</si>
  <si>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</si>
  <si>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</si>
  <si>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</si>
  <si>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</si>
  <si>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</si>
  <si>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</si>
  <si>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</si>
  <si>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</si>
  <si>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</si>
  <si>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</si>
  <si>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</si>
  <si>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</si>
  <si>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</si>
  <si>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</si>
  <si>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</si>
  <si>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</si>
  <si>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</si>
  <si>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</si>
  <si>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</si>
  <si>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</si>
  <si>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</si>
  <si>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</si>
  <si>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</si>
  <si>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</si>
  <si>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</si>
  <si>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</si>
  <si>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</si>
  <si>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</si>
  <si>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</si>
  <si>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</si>
  <si>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</si>
  <si>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</si>
  <si>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</si>
  <si>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</si>
  <si>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</si>
  <si>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</si>
  <si>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</si>
  <si>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</si>
  <si>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</si>
  <si>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</si>
  <si>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</si>
  <si>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</si>
  <si>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</si>
  <si>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</si>
  <si>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</si>
  <si>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</si>
  <si>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</si>
  <si>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</si>
  <si>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</si>
  <si>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</si>
  <si>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</si>
  <si>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</si>
  <si>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</si>
  <si>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</si>
  <si>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</si>
  <si>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</si>
  <si>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</si>
  <si>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</si>
  <si>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</si>
  <si>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</si>
  <si>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</si>
  <si>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</si>
  <si>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</si>
  <si>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</si>
  <si>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</si>
  <si>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</si>
  <si>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</si>
  <si>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</si>
  <si>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</si>
  <si>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</si>
  <si>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</si>
  <si>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</si>
  <si>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</si>
  <si>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</si>
  <si>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</si>
  <si>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</si>
  <si>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</si>
  <si>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</si>
  <si>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</si>
  <si>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</si>
  <si>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</si>
  <si>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</si>
  <si>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</si>
  <si>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</si>
  <si>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</si>
  <si>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</si>
  <si>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</si>
  <si>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</si>
  <si>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</si>
  <si>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</si>
  <si>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</si>
  <si>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</si>
  <si>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</si>
  <si>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</si>
  <si>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</si>
  <si>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</si>
  <si>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</si>
  <si>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</si>
  <si>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</si>
  <si>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</si>
  <si>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</si>
  <si>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</si>
  <si>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</si>
  <si>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</si>
  <si>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</si>
  <si>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</si>
  <si>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</si>
  <si>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</si>
  <si>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</si>
  <si>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</si>
  <si>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</si>
  <si>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</si>
  <si>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</si>
  <si>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</si>
  <si>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</si>
  <si>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</si>
  <si>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</si>
  <si>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</si>
  <si>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</si>
  <si>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</si>
  <si>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</si>
  <si>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</si>
  <si>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</si>
  <si>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</si>
  <si>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</si>
  <si>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</si>
  <si>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</si>
  <si>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</si>
  <si>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</si>
  <si>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</si>
  <si>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</si>
  <si>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</si>
  <si>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</si>
  <si>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</si>
  <si>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</si>
  <si>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</si>
  <si>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</si>
  <si>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</si>
  <si>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</si>
  <si>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</si>
  <si>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</si>
  <si>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</si>
  <si>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</si>
  <si>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</si>
  <si>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</si>
  <si>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</si>
  <si>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</si>
  <si>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</si>
  <si>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</si>
  <si>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</si>
  <si>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</si>
  <si>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</si>
  <si>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</si>
  <si>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</si>
  <si>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</si>
  <si>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</si>
  <si>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</si>
  <si>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</si>
  <si>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</si>
  <si>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</si>
  <si>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</si>
  <si>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</si>
  <si>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</si>
  <si>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</si>
  <si>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</si>
  <si>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</si>
  <si>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</si>
  <si>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</si>
  <si>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</si>
  <si>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</si>
  <si>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</si>
  <si>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</si>
  <si>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</si>
  <si>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</si>
  <si>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</si>
  <si>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</si>
  <si>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</si>
  <si>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</si>
  <si>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</si>
  <si>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</si>
  <si>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</si>
  <si>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</si>
  <si>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</si>
  <si>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</si>
  <si>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</si>
  <si>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</si>
  <si>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</si>
  <si>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</si>
  <si>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</si>
  <si>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</si>
  <si>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</si>
  <si>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</si>
  <si>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</si>
  <si>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</si>
  <si>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</si>
  <si>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</si>
  <si>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</si>
  <si>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</si>
  <si>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</si>
  <si>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</si>
  <si>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</si>
  <si>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</si>
  <si>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</si>
  <si>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</si>
  <si>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</si>
  <si>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</si>
  <si>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</si>
  <si>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</si>
  <si>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</si>
  <si>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</si>
  <si>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</si>
  <si>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</si>
  <si>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</si>
  <si>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</si>
  <si>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</si>
  <si>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</si>
  <si>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</si>
  <si>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</si>
  <si>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</si>
  <si>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</si>
  <si>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</si>
  <si>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</si>
  <si>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</si>
  <si>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</si>
  <si>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</si>
  <si>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</si>
  <si>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</si>
  <si>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</si>
  <si>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</si>
  <si>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</si>
  <si>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</si>
  <si>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</si>
  <si>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</si>
  <si>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</si>
  <si>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</si>
  <si>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</si>
  <si>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</si>
  <si>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</si>
  <si>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</si>
  <si>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</si>
  <si>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</si>
  <si>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</si>
  <si>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</si>
  <si>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</si>
  <si>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</si>
  <si>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</si>
  <si>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</si>
  <si>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</si>
  <si>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</si>
  <si>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</si>
  <si>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</si>
  <si>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</si>
  <si>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</si>
  <si>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</si>
  <si>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</si>
  <si>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</si>
  <si>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</si>
  <si>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</si>
  <si>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</si>
  <si>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</si>
  <si>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</si>
  <si>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</si>
  <si>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</si>
  <si>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</si>
  <si>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</si>
  <si>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</si>
  <si>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</si>
  <si>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</si>
  <si>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</si>
  <si>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</si>
  <si>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</si>
  <si>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</si>
  <si>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</si>
  <si>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</si>
  <si>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</si>
  <si>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</si>
  <si>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</si>
  <si>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</si>
  <si>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</si>
  <si>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</si>
  <si>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</si>
  <si>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</si>
  <si>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</si>
  <si>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</si>
  <si>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</si>
  <si>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</si>
  <si>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</si>
  <si>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</si>
  <si>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</si>
  <si>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</si>
  <si>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</si>
  <si>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</si>
  <si>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</si>
  <si>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</si>
  <si>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</si>
  <si>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</si>
  <si>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</si>
  <si>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</si>
  <si>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</si>
  <si>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</si>
  <si>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</si>
  <si>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</si>
  <si>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</si>
  <si>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</si>
  <si>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</si>
  <si>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</si>
  <si>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</si>
  <si>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</si>
  <si>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</si>
  <si>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</si>
  <si>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</si>
  <si>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</si>
  <si>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</si>
  <si>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</si>
  <si>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</si>
  <si>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</si>
  <si>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</si>
  <si>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</si>
  <si>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</si>
  <si>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</si>
  <si>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</si>
  <si>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</si>
  <si>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</si>
  <si>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</si>
  <si>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</si>
  <si>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</si>
  <si>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</si>
  <si>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</si>
  <si>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</si>
  <si>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</si>
  <si>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</si>
  <si>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</si>
  <si>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</si>
  <si>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</si>
  <si>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</si>
  <si>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</si>
  <si>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</si>
  <si>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</si>
  <si>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</si>
  <si>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</si>
  <si>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</si>
  <si>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</si>
  <si>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</si>
  <si>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</si>
  <si>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</si>
  <si>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</si>
  <si>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</si>
  <si>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</si>
  <si>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</si>
  <si>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</si>
  <si>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</si>
  <si>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</si>
  <si>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</si>
  <si>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</si>
  <si>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</si>
  <si>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</si>
  <si>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</si>
  <si>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</si>
  <si>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</si>
  <si>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</si>
  <si>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</si>
  <si>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</si>
  <si>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</si>
  <si>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</si>
  <si>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</si>
  <si>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</si>
  <si>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</si>
  <si>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</si>
  <si>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</si>
  <si>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</si>
  <si>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</si>
  <si>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</si>
  <si>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</si>
  <si>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</si>
  <si>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</si>
  <si>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</si>
  <si>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</si>
  <si>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</si>
  <si>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</si>
  <si>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</si>
  <si>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</si>
  <si>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</si>
  <si>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</si>
  <si>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</si>
  <si>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</si>
  <si>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</si>
  <si>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</si>
  <si>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</si>
  <si>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</si>
  <si>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</si>
  <si>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</si>
  <si>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</si>
  <si>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</si>
  <si>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</si>
  <si>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</si>
  <si>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</si>
  <si>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</si>
  <si>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</si>
  <si>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</si>
  <si>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</si>
  <si>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</si>
  <si>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</si>
  <si>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</si>
  <si>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</si>
  <si>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</si>
  <si>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</si>
  <si>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</si>
  <si>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</si>
  <si>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</si>
  <si>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</si>
  <si>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</si>
  <si>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</si>
  <si>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</si>
  <si>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</si>
  <si>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</si>
  <si>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</si>
  <si>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</si>
  <si>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</si>
  <si>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</si>
  <si>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</si>
  <si>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</si>
  <si>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</si>
  <si>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</si>
  <si>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</si>
  <si>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</si>
  <si>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</si>
  <si>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</si>
  <si>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</si>
  <si>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</si>
  <si>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</si>
  <si>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</si>
  <si>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</si>
  <si>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</si>
  <si>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</si>
  <si>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</si>
  <si>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</si>
  <si>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</si>
  <si>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</si>
  <si>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</si>
  <si>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</si>
  <si>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</si>
  <si>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</si>
  <si>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</si>
  <si>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</si>
  <si>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</si>
  <si>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</si>
  <si>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</si>
  <si>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</si>
  <si>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</si>
  <si>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</si>
  <si>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</si>
  <si>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</si>
  <si>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</si>
  <si>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</si>
  <si>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</si>
  <si>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</si>
  <si>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</si>
  <si>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</si>
  <si>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</si>
  <si>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</si>
  <si>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</si>
  <si>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</si>
  <si>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</si>
  <si>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</si>
  <si>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</si>
  <si>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</si>
  <si>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</si>
  <si>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</si>
  <si>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</si>
  <si>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</si>
  <si>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</si>
  <si>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</si>
  <si>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</si>
  <si>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</si>
  <si>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</si>
  <si>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</si>
  <si>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</si>
  <si>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</si>
  <si>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</si>
  <si>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</si>
  <si>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</si>
  <si>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</si>
  <si>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</si>
  <si>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</si>
  <si>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</si>
  <si>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</si>
  <si>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</si>
  <si>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</si>
  <si>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</si>
  <si>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</si>
  <si>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</si>
  <si>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</si>
  <si>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</si>
  <si>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</si>
  <si>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</si>
  <si>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</si>
  <si>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</si>
  <si>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</si>
  <si>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</si>
  <si>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</si>
  <si>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</si>
  <si>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</si>
  <si>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</si>
  <si>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</si>
  <si>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</si>
  <si>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</si>
  <si>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</si>
  <si>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</si>
  <si>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</si>
  <si>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</si>
  <si>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</si>
  <si>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</si>
  <si>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</si>
  <si>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</si>
  <si>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</si>
  <si>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</si>
  <si>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</si>
  <si>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</si>
  <si>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</si>
  <si>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</si>
  <si>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</si>
  <si>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</si>
  <si>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</si>
  <si>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</si>
  <si>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</si>
  <si>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</si>
  <si>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</si>
  <si>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</si>
  <si>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</si>
  <si>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</si>
  <si>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</si>
  <si>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</si>
  <si>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</si>
  <si>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</si>
  <si>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</si>
  <si>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</si>
  <si>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</si>
  <si>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</si>
  <si>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</si>
  <si>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</si>
  <si>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</si>
  <si>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</si>
  <si>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</si>
  <si>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</si>
  <si>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</si>
  <si>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</si>
  <si>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</si>
  <si>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</si>
  <si>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</si>
  <si>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</si>
  <si>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</si>
  <si>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</si>
  <si>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</si>
  <si>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</si>
  <si>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</si>
  <si>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</si>
  <si>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</si>
  <si>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</si>
  <si>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</si>
  <si>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</si>
  <si>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</si>
  <si>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</si>
  <si>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</si>
  <si>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</si>
  <si>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</si>
  <si>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</si>
  <si>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</si>
  <si>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</si>
  <si>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</si>
  <si>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</si>
  <si>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</si>
  <si>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</si>
  <si>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</si>
  <si>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</si>
  <si>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</si>
  <si>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</si>
  <si>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</si>
  <si>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</si>
  <si>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</si>
  <si>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</si>
  <si>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</si>
  <si>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</si>
  <si>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</si>
  <si>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</si>
  <si>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</si>
  <si>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</si>
  <si>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</si>
  <si>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</si>
  <si>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</si>
  <si>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</si>
  <si>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</si>
  <si>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</si>
  <si>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</si>
  <si>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</si>
  <si>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</si>
  <si>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</si>
  <si>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</si>
  <si>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</si>
  <si>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</si>
  <si>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</si>
  <si>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</si>
  <si>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</si>
  <si>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</si>
  <si>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</si>
  <si>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</si>
  <si>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</si>
  <si>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</si>
  <si>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</si>
  <si>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</si>
  <si>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</si>
  <si>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</si>
  <si>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</si>
  <si>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</si>
  <si>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</si>
  <si>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</si>
  <si>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</si>
  <si>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</si>
  <si>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</si>
  <si>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</si>
  <si>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</si>
  <si>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</si>
  <si>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</si>
  <si>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</si>
  <si>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</si>
  <si>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</si>
  <si>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</si>
  <si>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</si>
  <si>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</si>
  <si>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</si>
  <si>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</si>
  <si>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</si>
  <si>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</si>
  <si>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</si>
  <si>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</si>
  <si>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</si>
  <si>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</si>
  <si>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</si>
  <si>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</si>
  <si>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</si>
  <si>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</si>
  <si>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</si>
  <si>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</si>
  <si>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</si>
  <si>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</si>
  <si>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</si>
  <si>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</si>
  <si>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</si>
  <si>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</si>
  <si>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</si>
  <si>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</si>
  <si>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</si>
  <si>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</si>
  <si>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</si>
  <si>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</si>
  <si>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</si>
  <si>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</si>
  <si>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</si>
  <si>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</si>
  <si>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</si>
  <si>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</si>
  <si>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</si>
  <si>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</si>
  <si>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</si>
  <si>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</si>
  <si>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</si>
  <si>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</si>
  <si>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</si>
  <si>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</si>
  <si>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</si>
  <si>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</si>
  <si>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</si>
  <si>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</si>
  <si>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</si>
  <si>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</si>
  <si>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</si>
  <si>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</si>
  <si>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</si>
  <si>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</si>
  <si>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</si>
  <si>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</si>
  <si>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</si>
  <si>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</si>
  <si>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</si>
  <si>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</si>
  <si>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</si>
  <si>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</si>
  <si>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</si>
  <si>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</si>
  <si>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</si>
  <si>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</si>
  <si>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</si>
  <si>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</si>
  <si>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</si>
  <si>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</si>
  <si>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</si>
  <si>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</si>
  <si>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</si>
  <si>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</si>
  <si>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</si>
  <si>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</si>
  <si>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</si>
  <si>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</si>
  <si>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</si>
  <si>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</si>
  <si>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</si>
  <si>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</si>
  <si>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</si>
  <si>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</si>
  <si>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</si>
  <si>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</si>
  <si>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</si>
  <si>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</si>
  <si>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</si>
  <si>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</si>
  <si>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</si>
  <si>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</si>
  <si>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</si>
  <si>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</si>
  <si>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</si>
  <si>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</si>
  <si>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</si>
  <si>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</si>
  <si>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</si>
  <si>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</si>
  <si>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</si>
  <si>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</si>
  <si>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</si>
  <si>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</si>
  <si>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</si>
  <si>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</si>
  <si>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</si>
  <si>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</si>
  <si>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</si>
  <si>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</si>
  <si>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</si>
  <si>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</si>
  <si>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</si>
  <si>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</si>
  <si>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</si>
  <si>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</si>
  <si>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</si>
  <si>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</si>
  <si>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</si>
  <si>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</si>
  <si>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</si>
  <si>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</si>
  <si>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</si>
  <si>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</si>
  <si>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</si>
  <si>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</si>
  <si>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</si>
  <si>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</si>
  <si>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</si>
  <si>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</si>
  <si>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</si>
  <si>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</si>
  <si>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</si>
  <si>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</si>
  <si>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</si>
  <si>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</si>
  <si>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</si>
  <si>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</si>
  <si>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</si>
  <si>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</si>
  <si>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</si>
  <si>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</si>
  <si>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</si>
  <si>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</si>
  <si>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</si>
  <si>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</si>
  <si>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</si>
  <si>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</si>
  <si>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</si>
  <si>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</si>
  <si>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</si>
  <si>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</si>
  <si>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</si>
  <si>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</si>
  <si>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</si>
  <si>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</si>
  <si>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</si>
  <si>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</si>
  <si>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</si>
  <si>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</si>
  <si>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</si>
  <si>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</si>
  <si>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</si>
  <si>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</si>
  <si>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</si>
  <si>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</si>
  <si>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</si>
  <si>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</si>
  <si>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</si>
  <si>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</si>
  <si>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</si>
  <si>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</si>
  <si>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</si>
  <si>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</si>
  <si>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</si>
  <si>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</si>
  <si>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</si>
  <si>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</si>
  <si>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</si>
  <si>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</si>
  <si>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</si>
  <si>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</si>
  <si>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</si>
  <si>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</si>
  <si>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</si>
  <si>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</si>
  <si>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</si>
  <si>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</si>
  <si>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</si>
  <si>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</si>
  <si>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</si>
  <si>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</si>
  <si>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</si>
  <si>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</si>
  <si>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</si>
  <si>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</si>
  <si>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</si>
  <si>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</si>
  <si>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</si>
  <si>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</si>
  <si>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</si>
  <si>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</si>
  <si>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</si>
  <si>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</si>
  <si>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</si>
  <si>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</si>
  <si>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</si>
  <si>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</si>
  <si>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</si>
  <si>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</si>
  <si>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</si>
  <si>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</si>
  <si>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</si>
  <si>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</si>
  <si>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</si>
  <si>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</si>
  <si>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</si>
  <si>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</si>
  <si>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</si>
  <si>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</si>
  <si>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</si>
  <si>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</si>
  <si>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</si>
  <si>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</si>
  <si>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</si>
  <si>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</si>
  <si>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</si>
  <si>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</si>
  <si>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</si>
  <si>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</si>
  <si>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</si>
  <si>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</si>
  <si>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</si>
  <si>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</si>
  <si>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</si>
  <si>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</si>
  <si>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</si>
  <si>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</si>
  <si>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</si>
  <si>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</si>
  <si>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</si>
  <si>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</si>
  <si>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</si>
  <si>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</si>
  <si>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</si>
  <si>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</si>
  <si>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</si>
  <si>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</si>
  <si>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</si>
  <si>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</si>
  <si>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</si>
  <si>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</si>
  <si>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</si>
  <si>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</si>
  <si>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</si>
  <si>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</si>
  <si>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</si>
  <si>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</si>
  <si>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</si>
  <si>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</si>
  <si>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</si>
  <si>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</si>
  <si>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</si>
  <si>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</si>
  <si>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</si>
  <si>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</si>
  <si>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</si>
  <si>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</si>
  <si>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</si>
  <si>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</si>
  <si>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</si>
  <si>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</si>
  <si>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</si>
  <si>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</si>
  <si>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</si>
  <si>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</si>
  <si>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</si>
  <si>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</si>
  <si>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</si>
  <si>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</si>
  <si>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</si>
  <si>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</si>
  <si>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</si>
  <si>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</si>
  <si>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</si>
  <si>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</si>
  <si>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</si>
  <si>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</si>
  <si>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</si>
  <si>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</si>
  <si>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</si>
  <si>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</si>
  <si>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</si>
  <si>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</si>
  <si>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</si>
  <si>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</si>
  <si>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</si>
  <si>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</si>
  <si>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</si>
  <si>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</si>
  <si>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</si>
  <si>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</si>
  <si>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</si>
  <si>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</si>
  <si>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</si>
  <si>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</si>
  <si>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</si>
  <si>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</si>
  <si>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</si>
  <si>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</si>
  <si>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</si>
  <si>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</si>
  <si>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</si>
  <si>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</si>
  <si>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</si>
  <si>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</si>
  <si>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</si>
  <si>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</si>
  <si>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</si>
  <si>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</si>
  <si>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</si>
  <si>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</si>
  <si>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</si>
  <si>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</si>
  <si>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</si>
  <si>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</si>
  <si>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</si>
  <si>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</si>
  <si>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</si>
  <si>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</si>
  <si>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</si>
  <si>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</si>
  <si>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</si>
  <si>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</si>
  <si>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</si>
  <si>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</si>
  <si>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</si>
  <si>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</si>
  <si>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</si>
  <si>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</si>
  <si>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</si>
  <si>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</si>
  <si>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</si>
  <si>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</si>
  <si>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</si>
  <si>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</si>
  <si>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</si>
  <si>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</si>
  <si>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</si>
  <si>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</si>
  <si>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</si>
  <si>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</si>
  <si>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</si>
  <si>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</si>
  <si>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</si>
  <si>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</si>
  <si>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</si>
  <si>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</si>
  <si>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</si>
  <si>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</si>
  <si>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</si>
  <si>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</si>
  <si>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</si>
  <si>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</si>
  <si>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</si>
  <si>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</si>
  <si>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</si>
  <si>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</si>
  <si>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</si>
  <si>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</si>
  <si>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</si>
  <si>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</si>
  <si>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</si>
  <si>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</si>
  <si>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</si>
  <si>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</si>
  <si>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</si>
  <si>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</si>
  <si>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</si>
  <si>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</si>
  <si>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</si>
  <si>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</si>
  <si>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</si>
  <si>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</si>
  <si>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</si>
  <si>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</si>
  <si>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</si>
  <si>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</si>
  <si>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</si>
  <si>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</si>
  <si>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</si>
  <si>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</si>
  <si>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</si>
  <si>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</si>
  <si>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</si>
  <si>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</si>
  <si>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</si>
  <si>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</si>
  <si>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</si>
  <si>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</si>
  <si>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</si>
  <si>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</si>
  <si>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</si>
  <si>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</si>
  <si>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</si>
  <si>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</si>
  <si>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</si>
  <si>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</si>
  <si>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</si>
  <si>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</si>
  <si>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</si>
  <si>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</si>
  <si>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</si>
  <si>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</si>
  <si>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</si>
  <si>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</si>
  <si>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</si>
  <si>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</si>
  <si>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</si>
  <si>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</si>
  <si>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</si>
  <si>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</si>
  <si>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</si>
  <si>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</si>
  <si>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</si>
  <si>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</si>
  <si>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</si>
  <si>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</si>
  <si>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</si>
  <si>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</si>
  <si>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</si>
  <si>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</si>
  <si>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</si>
  <si>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</si>
  <si>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</si>
  <si>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</si>
  <si>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</si>
  <si>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</si>
  <si>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</si>
  <si>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</si>
  <si>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</si>
  <si>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</si>
  <si>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</si>
  <si>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</si>
  <si>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</si>
  <si>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</si>
  <si>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</si>
  <si>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</si>
  <si>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</si>
  <si>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</si>
  <si>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</si>
  <si>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</si>
  <si>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</si>
  <si>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</si>
  <si>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</si>
  <si>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</si>
  <si>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</si>
  <si>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</si>
  <si>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</si>
  <si>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</si>
  <si>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</si>
  <si>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</si>
  <si>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</si>
  <si>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</si>
  <si>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</si>
  <si>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</si>
  <si>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</si>
  <si>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</si>
  <si>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</si>
  <si>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</si>
  <si>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</si>
  <si>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</si>
  <si>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</si>
  <si>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</si>
  <si>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</si>
  <si>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</si>
  <si>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</si>
  <si>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</si>
  <si>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</si>
  <si>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</si>
  <si>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</si>
  <si>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</si>
  <si>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</si>
  <si>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</si>
  <si>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</si>
  <si>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</si>
  <si>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</si>
  <si>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</si>
  <si>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</si>
  <si>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</si>
  <si>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</si>
  <si>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</si>
  <si>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</si>
  <si>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</si>
  <si>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</si>
  <si>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</si>
  <si>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</si>
  <si>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</si>
  <si>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</si>
  <si>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</si>
  <si>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</si>
  <si>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</si>
  <si>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</si>
  <si>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</si>
  <si>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</si>
  <si>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</si>
  <si>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</si>
  <si>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</si>
  <si>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</si>
  <si>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</si>
  <si>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</si>
  <si>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</si>
  <si>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</si>
  <si>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</si>
  <si>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</si>
  <si>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</si>
  <si>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</si>
  <si>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</si>
  <si>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</si>
  <si>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</si>
  <si>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</si>
  <si>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</si>
  <si>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</si>
  <si>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</si>
  <si>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</si>
  <si>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</si>
  <si>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</si>
  <si>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</si>
  <si>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</si>
  <si>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</si>
  <si>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</si>
  <si>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</si>
  <si>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</si>
  <si>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</si>
  <si>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</si>
  <si>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</si>
  <si>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</si>
  <si>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</si>
  <si>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</si>
  <si>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</si>
  <si>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</si>
  <si>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</si>
  <si>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</si>
  <si>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</si>
  <si>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</si>
  <si>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</si>
  <si>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</si>
  <si>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</si>
  <si>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</si>
  <si>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</si>
  <si>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</si>
  <si>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</si>
  <si>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</si>
  <si>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</si>
  <si>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</si>
  <si>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</si>
  <si>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</si>
  <si>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</si>
  <si>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</si>
  <si>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</si>
  <si>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</si>
  <si>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</si>
  <si>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</si>
  <si>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</si>
  <si>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</si>
  <si>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</si>
  <si>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</si>
  <si>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</si>
  <si>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</si>
  <si>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</si>
  <si>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</si>
  <si>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</si>
  <si>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</si>
  <si>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</si>
  <si>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</si>
  <si>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</si>
  <si>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</si>
  <si>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</si>
  <si>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</si>
  <si>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</si>
  <si>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</si>
  <si>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</si>
  <si>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</si>
  <si>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</si>
  <si>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</si>
  <si>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</si>
  <si>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</si>
  <si>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</si>
  <si>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</si>
  <si>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</si>
  <si>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</si>
  <si>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</si>
  <si>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</si>
  <si>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</si>
  <si>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</si>
  <si>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</si>
  <si>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</si>
  <si>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</si>
  <si>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</si>
  <si>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</si>
  <si>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</si>
  <si>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</si>
  <si>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</si>
  <si>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</si>
  <si>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</si>
  <si>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</si>
  <si>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</si>
  <si>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</si>
  <si>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</si>
  <si>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</si>
  <si>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</si>
  <si>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</si>
  <si>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</si>
  <si>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</si>
  <si>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</si>
  <si>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</si>
  <si>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</si>
  <si>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</si>
  <si>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</si>
  <si>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</si>
  <si>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</si>
  <si>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</si>
  <si>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</si>
  <si>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</si>
  <si>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</si>
  <si>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</si>
  <si>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</si>
  <si>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</si>
  <si>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</si>
  <si>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</si>
  <si>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</si>
  <si>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</si>
  <si>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</si>
  <si>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</si>
  <si>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</si>
  <si>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</si>
  <si>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</si>
  <si>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</si>
  <si>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</si>
  <si>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</si>
  <si>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</si>
  <si>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</si>
  <si>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</si>
  <si>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</si>
  <si>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</si>
  <si>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</si>
  <si>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</si>
  <si>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</si>
  <si>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</si>
  <si>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</si>
  <si>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</si>
  <si>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</si>
  <si>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</si>
  <si>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</si>
  <si>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</si>
  <si>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</si>
  <si>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</si>
  <si>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</si>
  <si>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</si>
  <si>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</si>
  <si>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</si>
  <si>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</si>
  <si>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</si>
  <si>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</si>
  <si>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</si>
  <si>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</si>
  <si>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</si>
  <si>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</si>
  <si>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</si>
  <si>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</si>
  <si>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</si>
  <si>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</si>
  <si>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</si>
  <si>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</si>
  <si>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</si>
  <si>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</si>
  <si>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</si>
  <si>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</si>
  <si>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</si>
  <si>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</si>
  <si>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</si>
  <si>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</si>
  <si>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</si>
  <si>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</si>
  <si>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</si>
  <si>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</si>
  <si>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</si>
  <si>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</si>
  <si>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</si>
  <si>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</si>
  <si>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</si>
  <si>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</si>
  <si>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</si>
  <si>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</si>
  <si>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</si>
  <si>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</si>
  <si>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</si>
  <si>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</si>
  <si>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</si>
  <si>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</si>
  <si>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</si>
  <si>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</si>
  <si>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</si>
  <si>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</si>
  <si>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</si>
  <si>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</si>
  <si>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</si>
  <si>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</si>
  <si>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</si>
  <si>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</si>
  <si>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</si>
  <si>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</si>
  <si>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</si>
  <si>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</si>
  <si>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</si>
  <si>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</si>
  <si>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</si>
  <si>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</si>
  <si>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</si>
  <si>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</si>
  <si>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</si>
  <si>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</si>
  <si>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</si>
  <si>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</si>
  <si>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</si>
  <si>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</si>
  <si>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</si>
  <si>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</si>
  <si>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</si>
  <si>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</si>
  <si>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</si>
  <si>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</si>
  <si>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</si>
  <si>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</si>
  <si>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</si>
  <si>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</si>
  <si>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</si>
  <si>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</si>
  <si>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</si>
  <si>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</si>
  <si>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</si>
  <si>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</si>
  <si>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</si>
  <si>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</si>
  <si>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</si>
  <si>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</si>
  <si>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</si>
  <si>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</si>
  <si>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</si>
  <si>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</si>
  <si>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</si>
  <si>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</si>
  <si>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</si>
  <si>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</si>
  <si>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</si>
  <si>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</si>
  <si>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</si>
  <si>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</si>
  <si>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</si>
  <si>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</si>
  <si>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</si>
  <si>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</si>
  <si>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</si>
  <si>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</si>
  <si>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</si>
  <si>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</si>
  <si>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</si>
  <si>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</si>
  <si>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</si>
  <si>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</si>
  <si>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</si>
  <si>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</si>
  <si>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</si>
  <si>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</si>
  <si>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</si>
  <si>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</si>
  <si>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</si>
  <si>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</si>
  <si>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</si>
  <si>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</si>
  <si>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</si>
  <si>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</si>
  <si>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</si>
  <si>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</si>
  <si>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</si>
  <si>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</si>
  <si>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</si>
  <si>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</si>
  <si>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</si>
  <si>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</si>
  <si>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</si>
  <si>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</si>
  <si>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</si>
  <si>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</si>
  <si>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</si>
  <si>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</si>
  <si>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</si>
  <si>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</si>
  <si>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</si>
  <si>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</si>
  <si>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</si>
  <si>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</si>
  <si>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</si>
  <si>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</si>
  <si>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</si>
  <si>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</si>
  <si>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</si>
  <si>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</si>
  <si>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</si>
  <si>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</si>
  <si>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</si>
  <si>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</si>
  <si>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</si>
  <si>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</si>
  <si>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</si>
  <si>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</si>
  <si>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</si>
  <si>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</si>
  <si>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</si>
  <si>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</si>
  <si>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</si>
  <si>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</si>
  <si>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</si>
  <si>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</si>
  <si>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</si>
  <si>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</si>
  <si>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</si>
  <si>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</si>
  <si>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</si>
  <si>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</si>
  <si>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</si>
  <si>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</si>
  <si>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</si>
  <si>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</si>
  <si>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</si>
  <si>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</si>
  <si>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</si>
  <si>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</si>
  <si>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</si>
  <si>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</si>
  <si>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</si>
  <si>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</si>
  <si>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</si>
  <si>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</si>
  <si>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</si>
  <si>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</si>
  <si>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</si>
  <si>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</si>
  <si>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</si>
  <si>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</si>
  <si>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</si>
  <si>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</si>
  <si>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</si>
  <si>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</si>
  <si>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</si>
  <si>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</si>
  <si>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</si>
  <si>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</si>
  <si>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</si>
  <si>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</si>
  <si>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</si>
  <si>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</si>
  <si>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</si>
  <si>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</si>
  <si>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</si>
  <si>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</si>
  <si>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</si>
  <si>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</si>
  <si>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</si>
  <si>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</si>
  <si>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</si>
  <si>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</si>
  <si>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</si>
  <si>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</si>
  <si>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</si>
  <si>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</si>
  <si>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</si>
  <si>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</si>
  <si>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</si>
  <si>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</si>
  <si>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</si>
  <si>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</si>
  <si>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</si>
  <si>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</si>
  <si>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</si>
  <si>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</si>
  <si>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</si>
  <si>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</si>
  <si>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</si>
  <si>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</si>
  <si>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</si>
  <si>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</si>
  <si>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</si>
  <si>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</si>
  <si>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</si>
  <si>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</si>
  <si>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</si>
  <si>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</si>
  <si>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</si>
  <si>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</si>
  <si>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</si>
  <si>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</si>
  <si>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</si>
  <si>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</si>
  <si>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</si>
  <si>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</si>
  <si>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</si>
  <si>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</si>
  <si>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</si>
  <si>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</si>
  <si>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</si>
  <si>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</si>
  <si>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</si>
  <si>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</si>
  <si>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</si>
  <si>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</si>
  <si>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</si>
  <si>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</si>
  <si>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</si>
  <si>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</si>
  <si>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</si>
  <si>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</si>
  <si>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</si>
  <si>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</si>
  <si>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</si>
  <si>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</si>
  <si>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</si>
  <si>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</si>
  <si>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</si>
  <si>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</si>
  <si>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</si>
  <si>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</si>
  <si>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</si>
  <si>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</si>
  <si>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</si>
  <si>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</si>
  <si>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</si>
  <si>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</si>
  <si>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</si>
  <si>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</si>
  <si>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</si>
  <si>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</si>
  <si>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</si>
  <si>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</si>
  <si>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</si>
  <si>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</si>
  <si>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</si>
  <si>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</si>
  <si>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</si>
  <si>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</si>
  <si>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</si>
  <si>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</si>
  <si>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</si>
  <si>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</si>
  <si>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</si>
  <si>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</si>
  <si>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</si>
  <si>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</si>
  <si>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</si>
  <si>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</si>
  <si>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</si>
  <si>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</si>
  <si>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</si>
  <si>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</si>
  <si>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</si>
  <si>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</si>
  <si>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</si>
  <si>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</si>
  <si>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</si>
  <si>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</si>
  <si>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</si>
  <si>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</si>
  <si>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</si>
  <si>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</si>
  <si>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</si>
  <si>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</si>
  <si>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</si>
  <si>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</si>
  <si>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</si>
  <si>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</si>
  <si>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</si>
  <si>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</si>
  <si>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</si>
  <si>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</si>
  <si>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</si>
  <si>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</si>
  <si>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</si>
  <si>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</si>
  <si>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</si>
  <si>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</si>
  <si>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</si>
  <si>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</si>
  <si>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</si>
  <si>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</si>
  <si>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</si>
  <si>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</si>
  <si>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</si>
  <si>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</si>
  <si>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</si>
  <si>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</si>
  <si>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</si>
  <si>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</si>
  <si>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</si>
  <si>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</si>
  <si>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</si>
  <si>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</si>
  <si>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</si>
  <si>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</si>
  <si>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</si>
  <si>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</si>
  <si>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</si>
  <si>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</si>
  <si>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</si>
  <si>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</si>
  <si>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</si>
  <si>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</si>
  <si>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</si>
  <si>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</si>
  <si>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</si>
  <si>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</si>
  <si>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</si>
  <si>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</si>
  <si>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</si>
  <si>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</si>
  <si>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</si>
  <si>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</si>
  <si>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</si>
  <si>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</si>
  <si>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</si>
  <si>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</si>
  <si>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</si>
  <si>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</si>
  <si>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</si>
  <si>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</si>
  <si>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</si>
  <si>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</si>
  <si>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</si>
  <si>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</si>
  <si>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</si>
  <si>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</si>
  <si>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</si>
  <si>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</si>
  <si>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</si>
  <si>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</si>
  <si>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</si>
  <si>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</si>
  <si>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</si>
  <si>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</si>
  <si>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</si>
  <si>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</si>
  <si>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</si>
  <si>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</si>
  <si>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</si>
  <si>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</si>
  <si>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</si>
  <si>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</si>
  <si>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</si>
  <si>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</si>
  <si>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</si>
  <si>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</si>
  <si>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</si>
  <si>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</si>
  <si>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</si>
  <si>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</si>
  <si>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</si>
  <si>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</si>
  <si>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</si>
  <si>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</si>
  <si>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</si>
  <si>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</si>
  <si>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</si>
  <si>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</si>
  <si>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</si>
  <si>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</si>
  <si>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</si>
  <si>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</si>
  <si>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</si>
  <si>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</si>
  <si>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</si>
  <si>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</si>
  <si>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</si>
  <si>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</si>
  <si>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</si>
  <si>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</si>
  <si>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</si>
  <si>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</si>
  <si>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</si>
  <si>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</si>
  <si>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</si>
  <si>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</si>
  <si>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</si>
  <si>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</si>
  <si>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</si>
  <si>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</si>
  <si>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</si>
  <si>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</si>
  <si>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</si>
  <si>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</si>
  <si>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</si>
  <si>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</si>
  <si>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</si>
  <si>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</si>
  <si>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</si>
  <si>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</si>
  <si>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</si>
  <si>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</si>
  <si>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</si>
  <si>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</si>
  <si>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</si>
  <si>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</si>
  <si>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</si>
  <si>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</si>
  <si>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</si>
  <si>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</si>
  <si>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</si>
  <si>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</si>
  <si>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</si>
  <si>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</si>
  <si>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</si>
  <si>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</si>
  <si>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</si>
  <si>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</si>
  <si>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</si>
  <si>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</si>
  <si>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</si>
  <si>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</si>
  <si>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</si>
  <si>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</si>
  <si>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</si>
  <si>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</si>
  <si>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</si>
  <si>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</si>
  <si>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</si>
  <si>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</si>
  <si>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</si>
  <si>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</si>
  <si>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</si>
  <si>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</si>
  <si>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</si>
  <si>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</si>
  <si>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</si>
  <si>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</si>
  <si>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</si>
  <si>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</si>
  <si>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</si>
  <si>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</si>
  <si>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</si>
  <si>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</si>
  <si>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</si>
  <si>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</si>
  <si>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</si>
  <si>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</si>
  <si>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</si>
  <si>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</si>
  <si>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</si>
  <si>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</si>
  <si>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</si>
  <si>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</si>
  <si>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</si>
  <si>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</si>
  <si>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</si>
  <si>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</si>
  <si>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</si>
  <si>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</si>
  <si>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</si>
  <si>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</si>
  <si>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</si>
  <si>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</si>
  <si>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</si>
  <si>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</si>
  <si>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</si>
  <si>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</si>
  <si>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</si>
  <si>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</si>
  <si>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</si>
  <si>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</si>
  <si>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</si>
  <si>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</si>
  <si>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</si>
  <si>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</si>
  <si>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</si>
  <si>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</si>
  <si>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</si>
  <si>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</si>
  <si>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</si>
  <si>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</si>
  <si>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</si>
  <si>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</si>
  <si>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</si>
  <si>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</si>
  <si>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</si>
  <si>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</si>
  <si>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</si>
  <si>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</si>
  <si>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</si>
  <si>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</si>
  <si>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</si>
  <si>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</si>
  <si>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</si>
  <si>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</si>
  <si>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</si>
  <si>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</si>
  <si>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</si>
  <si>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</si>
  <si>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</si>
  <si>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</si>
  <si>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</si>
  <si>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</si>
  <si>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</si>
  <si>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</si>
  <si>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</si>
  <si>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</si>
  <si>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</si>
  <si>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</si>
  <si>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</si>
  <si>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</si>
  <si>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</si>
  <si>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</si>
  <si>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</si>
  <si>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</si>
  <si>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</si>
  <si>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</si>
  <si>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</si>
  <si>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</si>
  <si>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</si>
  <si>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</si>
  <si>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</si>
  <si>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</si>
  <si>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</si>
  <si>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</si>
  <si>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</si>
  <si>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</si>
  <si>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</si>
  <si>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</si>
  <si>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</si>
  <si>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</si>
  <si>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</si>
  <si>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</si>
  <si>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</si>
  <si>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</si>
  <si>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</si>
  <si>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</si>
  <si>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</si>
  <si>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</si>
  <si>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</si>
  <si>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</si>
  <si>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</si>
  <si>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</si>
  <si>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</si>
  <si>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</si>
  <si>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</si>
  <si>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</si>
  <si>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</si>
  <si>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</si>
  <si>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</si>
  <si>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</si>
  <si>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</si>
  <si>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</si>
  <si>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</si>
  <si>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</si>
  <si>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</si>
  <si>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</si>
  <si>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</si>
  <si>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</si>
  <si>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</si>
  <si>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</si>
  <si>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</si>
  <si>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</si>
  <si>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</si>
  <si>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</si>
  <si>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</si>
  <si>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</si>
  <si>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</si>
  <si>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</si>
  <si>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</si>
  <si>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</si>
  <si>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</si>
  <si>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</si>
  <si>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</si>
  <si>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</si>
  <si>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</si>
  <si>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</si>
  <si>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</si>
  <si>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</si>
  <si>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</si>
  <si>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</si>
  <si>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</si>
  <si>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</si>
  <si>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</si>
  <si>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</si>
  <si>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</si>
  <si>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</si>
  <si>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</si>
  <si>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</si>
  <si>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</si>
  <si>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</si>
  <si>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</si>
  <si>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</si>
  <si>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</si>
  <si>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</si>
  <si>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</si>
  <si>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</si>
  <si>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</si>
  <si>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</si>
  <si>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</si>
  <si>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</si>
  <si>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</si>
  <si>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</si>
  <si>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</si>
  <si>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</si>
  <si>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</si>
  <si>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</si>
  <si>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</si>
  <si>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</si>
  <si>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</si>
  <si>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</si>
  <si>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</si>
  <si>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</si>
  <si>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</si>
  <si>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</si>
  <si>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</si>
  <si>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</si>
  <si>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</si>
  <si>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</si>
  <si>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</si>
  <si>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</si>
  <si>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</si>
  <si>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</si>
  <si>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</si>
  <si>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</si>
  <si>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</si>
  <si>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</si>
  <si>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</si>
  <si>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</si>
  <si>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</si>
  <si>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</si>
  <si>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</si>
  <si>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</si>
  <si>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</si>
  <si>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</si>
  <si>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</si>
  <si>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</si>
  <si>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</si>
  <si>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</si>
  <si>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</si>
  <si>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</si>
  <si>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</si>
  <si>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</si>
  <si>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</si>
  <si>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</si>
  <si>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</si>
  <si>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</si>
  <si>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</si>
  <si>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</si>
  <si>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</si>
  <si>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</si>
  <si>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</si>
  <si>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</si>
  <si>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</si>
  <si>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</si>
  <si>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</si>
  <si>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</si>
  <si>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</si>
  <si>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</si>
  <si>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</si>
  <si>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</si>
  <si>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</si>
  <si>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</si>
  <si>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</si>
  <si>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</si>
  <si>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</si>
  <si>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</si>
  <si>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</si>
  <si>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</si>
  <si>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</si>
  <si>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</si>
  <si>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</si>
  <si>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</si>
  <si>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</si>
  <si>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</si>
  <si>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</si>
  <si>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</si>
  <si>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</si>
  <si>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</si>
  <si>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</si>
  <si>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</si>
  <si>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</si>
  <si>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</si>
  <si>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</si>
  <si>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</si>
  <si>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</si>
  <si>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</si>
  <si>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</si>
  <si>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</si>
  <si>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</si>
  <si>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</si>
  <si>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</si>
  <si>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</si>
  <si>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</si>
  <si>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</si>
  <si>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</si>
  <si>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</si>
  <si>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</si>
  <si>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</si>
  <si>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</si>
  <si>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</si>
  <si>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</si>
  <si>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</si>
  <si>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</si>
  <si>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</si>
  <si>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</si>
  <si>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</si>
  <si>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</si>
  <si>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</si>
  <si>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</si>
  <si>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</si>
  <si>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</si>
  <si>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</si>
  <si>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</si>
  <si>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</si>
  <si>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</si>
  <si>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</si>
  <si>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</si>
  <si>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</si>
  <si>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</si>
  <si>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</si>
  <si>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</si>
  <si>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</si>
  <si>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</si>
  <si>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</si>
  <si>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</si>
  <si>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</si>
  <si>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</si>
  <si>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</si>
  <si>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</si>
  <si>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</si>
  <si>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</si>
  <si>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</si>
  <si>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</si>
  <si>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</si>
  <si>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</si>
  <si>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</si>
  <si>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</si>
  <si>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</si>
  <si>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</si>
  <si>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</si>
  <si>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</si>
  <si>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</si>
  <si>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</si>
  <si>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</si>
  <si>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</si>
  <si>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</si>
  <si>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</si>
  <si>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</si>
  <si>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</si>
  <si>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</si>
  <si>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</si>
  <si>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</si>
  <si>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</si>
  <si>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</si>
  <si>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</si>
  <si>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</si>
  <si>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</si>
  <si>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</si>
  <si>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</si>
  <si>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</si>
  <si>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</si>
  <si>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</si>
  <si>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</si>
  <si>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</si>
  <si>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</si>
  <si>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</si>
  <si>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</si>
  <si>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</si>
  <si>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</si>
  <si>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</si>
  <si>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</si>
  <si>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</si>
  <si>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</si>
  <si>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</si>
  <si>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</si>
  <si>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</si>
  <si>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</si>
  <si>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</si>
  <si>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</si>
  <si>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</si>
  <si>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</si>
  <si>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</si>
  <si>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</si>
  <si>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</si>
  <si>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</si>
  <si>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</si>
  <si>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</si>
  <si>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</si>
  <si>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</si>
  <si>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</si>
  <si>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</si>
  <si>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</si>
  <si>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</si>
  <si>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</si>
  <si>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</si>
  <si>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</si>
  <si>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</si>
  <si>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</si>
  <si>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</si>
  <si>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</si>
  <si>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</si>
  <si>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</si>
  <si>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</si>
  <si>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</si>
  <si>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</si>
  <si>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</si>
  <si>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</si>
  <si>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</si>
  <si>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</si>
  <si>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</si>
  <si>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</si>
  <si>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</si>
  <si>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</si>
  <si>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</si>
  <si>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</si>
  <si>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</si>
  <si>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</si>
  <si>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</si>
  <si>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</si>
  <si>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</si>
  <si>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</si>
  <si>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</si>
  <si>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</si>
  <si>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</si>
  <si>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</si>
  <si>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</si>
  <si>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</si>
  <si>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</si>
  <si>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</si>
  <si>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</si>
  <si>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</si>
  <si>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</si>
  <si>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</si>
  <si>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</si>
  <si>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</si>
  <si>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</si>
  <si>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</si>
  <si>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</si>
  <si>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</si>
  <si>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</si>
  <si>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</si>
  <si>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</si>
  <si>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</si>
  <si>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</si>
  <si>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</si>
  <si>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</si>
  <si>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</si>
  <si>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</si>
  <si>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</si>
  <si>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</si>
  <si>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</si>
  <si>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</si>
  <si>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</si>
  <si>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</si>
  <si>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</si>
  <si>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</si>
  <si>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</si>
  <si>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</si>
  <si>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</si>
  <si>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</si>
  <si>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</si>
  <si>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</si>
  <si>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</si>
  <si>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</si>
  <si>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</si>
  <si>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</si>
  <si>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</si>
  <si>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</si>
  <si>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</si>
  <si>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</si>
  <si>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</si>
  <si>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</si>
  <si>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</si>
  <si>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</si>
  <si>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</si>
  <si>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</si>
  <si>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</si>
  <si>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</si>
  <si>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</si>
  <si>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</si>
  <si>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</si>
  <si>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</si>
  <si>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</si>
  <si>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</si>
  <si>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</si>
  <si>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</si>
  <si>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</si>
  <si>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</si>
  <si>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</si>
  <si>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</si>
  <si>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</si>
  <si>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</si>
  <si>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</si>
  <si>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</si>
  <si>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</si>
  <si>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</si>
  <si>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</si>
  <si>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</si>
  <si>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</si>
  <si>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</si>
  <si>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</si>
  <si>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</si>
  <si>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</si>
  <si>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</si>
  <si>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</si>
  <si>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</si>
  <si>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</si>
  <si>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</si>
  <si>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</si>
  <si>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</si>
  <si>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</si>
  <si>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</si>
  <si>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</si>
  <si>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</si>
  <si>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</si>
  <si>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</si>
  <si>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</si>
  <si>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</si>
  <si>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</si>
  <si>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</si>
  <si>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</si>
  <si>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</si>
  <si>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</si>
  <si>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</si>
  <si>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</si>
  <si>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</si>
  <si>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</si>
  <si>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</si>
  <si>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</si>
  <si>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</si>
  <si>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</si>
  <si>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</si>
  <si>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</si>
  <si>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</si>
  <si>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</si>
  <si>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</si>
  <si>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</si>
  <si>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</si>
  <si>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</si>
  <si>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</si>
  <si>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</si>
  <si>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</si>
  <si>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</si>
  <si>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</si>
  <si>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</si>
  <si>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</si>
  <si>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</si>
  <si>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</si>
  <si>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</si>
  <si>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</si>
  <si>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</si>
  <si>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</si>
  <si>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</si>
  <si>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</si>
  <si>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</si>
  <si>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</si>
  <si>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</si>
  <si>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</si>
  <si>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</si>
  <si>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</si>
  <si>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</si>
  <si>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</si>
  <si>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</si>
  <si>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</si>
  <si>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</si>
  <si>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</si>
  <si>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</si>
  <si>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</si>
  <si>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</si>
  <si>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</si>
  <si>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</si>
  <si>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</si>
  <si>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</si>
  <si>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</si>
  <si>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</si>
  <si>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</si>
  <si>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</si>
  <si>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</si>
  <si>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</si>
  <si>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</si>
  <si>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</si>
  <si>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</si>
  <si>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</si>
  <si>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</si>
  <si>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</si>
  <si>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</si>
  <si>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</si>
  <si>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</si>
  <si>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</si>
  <si>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</si>
  <si>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</si>
  <si>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</si>
  <si>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</si>
  <si>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</si>
  <si>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</si>
  <si>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</si>
  <si>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</si>
  <si>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</si>
  <si>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</si>
  <si>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</si>
  <si>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</si>
  <si>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</si>
  <si>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</si>
  <si>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</si>
  <si>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</si>
  <si>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</si>
  <si>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</si>
  <si>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</si>
  <si>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</si>
  <si>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</si>
  <si>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</si>
  <si>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</si>
  <si>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</si>
  <si>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</si>
  <si>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</si>
  <si>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</si>
  <si>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</si>
  <si>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</si>
  <si>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</si>
  <si>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</si>
  <si>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</si>
  <si>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</si>
  <si>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</si>
  <si>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</si>
  <si>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</si>
  <si>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</si>
  <si>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</si>
  <si>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</si>
  <si>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</si>
  <si>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</si>
  <si>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</si>
  <si>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</si>
  <si>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</si>
  <si>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</si>
  <si>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</si>
  <si>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</si>
  <si>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</si>
  <si>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</si>
  <si>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</si>
  <si>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</si>
  <si>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</si>
  <si>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</si>
  <si>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</si>
  <si>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</si>
  <si>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</si>
  <si>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</si>
  <si>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</si>
  <si>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</si>
  <si>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</si>
  <si>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</si>
  <si>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</si>
  <si>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</si>
  <si>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</si>
  <si>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</si>
  <si>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</si>
  <si>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</si>
  <si>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</si>
  <si>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</si>
  <si>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</si>
  <si>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</si>
  <si>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</si>
  <si>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</si>
  <si>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</si>
  <si>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</si>
  <si>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</si>
  <si>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</si>
  <si>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</si>
  <si>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</si>
  <si>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</si>
  <si>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</si>
  <si>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</si>
  <si>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</si>
  <si>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</si>
  <si>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</si>
  <si>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</si>
  <si>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</si>
  <si>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</si>
  <si>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</si>
  <si>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</si>
  <si>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</si>
  <si>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</si>
  <si>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</si>
  <si>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</si>
  <si>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</si>
  <si>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</si>
  <si>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</si>
  <si>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</si>
  <si>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</si>
  <si>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</si>
  <si>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</si>
  <si>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</si>
  <si>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</si>
  <si>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</si>
  <si>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</si>
  <si>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</si>
  <si>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</si>
  <si>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</si>
  <si>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</si>
  <si>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</si>
  <si>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</si>
  <si>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</si>
  <si>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</si>
  <si>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</si>
  <si>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</si>
  <si>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</si>
  <si>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</si>
  <si>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</si>
  <si>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</si>
  <si>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</si>
  <si>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</si>
  <si>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</si>
  <si>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</si>
  <si>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</si>
  <si>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</si>
  <si>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</si>
  <si>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</si>
  <si>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</si>
  <si>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</si>
  <si>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</si>
  <si>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</si>
  <si>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</si>
  <si>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</si>
  <si>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</si>
  <si>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</si>
  <si>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</si>
  <si>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</si>
  <si>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</si>
  <si>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</si>
  <si>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</si>
  <si>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</si>
  <si>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</si>
  <si>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</si>
  <si>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</si>
  <si>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</si>
  <si>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</si>
  <si>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</si>
  <si>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</si>
  <si>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</si>
  <si>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</si>
  <si>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</si>
  <si>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</si>
  <si>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</si>
  <si>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</si>
  <si>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</si>
  <si>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</si>
  <si>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</si>
  <si>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</si>
  <si>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</si>
  <si>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</si>
  <si>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</si>
  <si>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</si>
  <si>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</si>
  <si>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</si>
  <si>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</si>
  <si>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</si>
  <si>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</si>
  <si>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</si>
  <si>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</si>
  <si>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</si>
  <si>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</si>
  <si>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</si>
  <si>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</si>
  <si>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</si>
  <si>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</si>
  <si>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</si>
  <si>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</si>
  <si>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</si>
  <si>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</si>
  <si>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</si>
  <si>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</si>
  <si>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</si>
  <si>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</si>
  <si>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</si>
  <si>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</si>
  <si>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</si>
  <si>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</si>
  <si>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</si>
  <si>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</si>
  <si>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</si>
  <si>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</si>
  <si>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</si>
  <si>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</si>
  <si>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</si>
  <si>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</si>
  <si>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</si>
  <si>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</si>
  <si>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</si>
  <si>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</si>
  <si>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</si>
  <si>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</si>
  <si>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</si>
  <si>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</si>
  <si>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</si>
  <si>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</si>
  <si>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</si>
  <si>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</si>
  <si>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</si>
  <si>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</si>
  <si>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</si>
  <si>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</si>
  <si>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</si>
  <si>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</si>
  <si>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</si>
  <si>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</si>
  <si>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</si>
  <si>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</si>
  <si>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</si>
  <si>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</si>
  <si>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</si>
  <si>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</si>
  <si>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</si>
  <si>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</si>
  <si>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</si>
  <si>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</si>
  <si>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</si>
  <si>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</si>
  <si>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</si>
  <si>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</si>
  <si>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</si>
  <si>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</si>
  <si>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</si>
  <si>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</si>
  <si>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</si>
  <si>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</si>
  <si>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</si>
  <si>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</si>
  <si>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</si>
  <si>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</si>
  <si>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</si>
  <si>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</si>
  <si>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</si>
  <si>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</si>
  <si>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</si>
  <si>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</si>
  <si>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</si>
  <si>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</si>
  <si>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</si>
  <si>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</si>
  <si>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</si>
  <si>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</si>
  <si>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</si>
  <si>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</si>
  <si>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</si>
  <si>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</si>
  <si>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</si>
  <si>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</si>
  <si>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</si>
  <si>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</si>
  <si>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</si>
  <si>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</si>
  <si>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</si>
  <si>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</si>
  <si>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</si>
  <si>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</si>
  <si>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</si>
  <si>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</si>
  <si>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</si>
  <si>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</si>
  <si>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</si>
  <si>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</si>
  <si>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</si>
  <si>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</si>
  <si>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</si>
  <si>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</si>
  <si>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</si>
  <si>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</si>
  <si>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</si>
  <si>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</si>
  <si>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</si>
  <si>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</si>
  <si>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</si>
  <si>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</si>
  <si>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</si>
  <si>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</si>
  <si>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</si>
  <si>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</si>
  <si>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</si>
  <si>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</si>
  <si>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</si>
  <si>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</si>
  <si>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</si>
  <si>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</si>
  <si>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</si>
  <si>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</si>
  <si>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</si>
  <si>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</si>
  <si>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</si>
  <si>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</si>
  <si>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</si>
  <si>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</si>
  <si>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</si>
  <si>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</si>
  <si>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</si>
  <si>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</si>
  <si>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</si>
  <si>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</si>
  <si>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</si>
  <si>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</si>
  <si>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</si>
  <si>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</si>
  <si>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</si>
  <si>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</si>
  <si>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</si>
  <si>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</si>
  <si>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</si>
  <si>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</si>
  <si>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</si>
  <si>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</si>
  <si>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</si>
  <si>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</si>
  <si>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</si>
  <si>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</si>
  <si>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</si>
  <si>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</si>
  <si>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</si>
  <si>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</si>
  <si>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</si>
  <si>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</si>
  <si>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</si>
  <si>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</si>
  <si>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</si>
  <si>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</si>
  <si>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</si>
  <si>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</si>
  <si>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</si>
  <si>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</si>
  <si>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</si>
  <si>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</si>
  <si>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</si>
  <si>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</si>
  <si>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</si>
  <si>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</si>
  <si>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</si>
  <si>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</si>
  <si>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</si>
  <si>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</si>
  <si>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</si>
  <si>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</si>
  <si>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</si>
  <si>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</si>
  <si>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</si>
  <si>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</si>
  <si>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</si>
  <si>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</si>
  <si>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</si>
  <si>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</si>
  <si>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</si>
  <si>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</si>
  <si>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</si>
  <si>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</si>
  <si>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</si>
  <si>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</si>
  <si>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</si>
  <si>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</si>
  <si>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</si>
  <si>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</si>
  <si>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</si>
  <si>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</si>
  <si>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</si>
  <si>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</si>
  <si>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</si>
  <si>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</si>
  <si>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</si>
  <si>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</si>
  <si>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</si>
  <si>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</si>
  <si>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</si>
  <si>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</si>
  <si>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</si>
  <si>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</si>
  <si>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</si>
  <si>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</si>
  <si>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</si>
  <si>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</si>
  <si>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</si>
  <si>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</si>
  <si>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</si>
  <si>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</si>
  <si>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</si>
  <si>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</si>
  <si>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</si>
  <si>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</si>
  <si>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</si>
  <si>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</si>
  <si>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</si>
  <si>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</si>
  <si>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</si>
  <si>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</si>
  <si>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</si>
  <si>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</si>
  <si>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</si>
  <si>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</si>
  <si>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</si>
  <si>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</si>
  <si>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</si>
  <si>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</si>
  <si>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</si>
  <si>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</si>
  <si>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</si>
  <si>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</si>
  <si>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</si>
  <si>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</si>
  <si>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</si>
  <si>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</si>
  <si>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</si>
  <si>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</si>
  <si>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</si>
  <si>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</si>
  <si>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</si>
  <si>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</si>
  <si>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</si>
  <si>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</si>
  <si>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</si>
  <si>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</si>
  <si>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</si>
  <si>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</si>
  <si>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</si>
  <si>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</si>
  <si>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</si>
  <si>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</si>
  <si>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</si>
  <si>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</si>
  <si>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</si>
  <si>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</si>
  <si>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</si>
  <si>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</si>
  <si>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</si>
  <si>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</si>
  <si>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</si>
  <si>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</si>
  <si>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</si>
  <si>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</si>
  <si>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</si>
  <si>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</si>
  <si>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</si>
  <si>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</si>
  <si>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</si>
  <si>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</si>
  <si>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</si>
  <si>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</si>
  <si>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</si>
  <si>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</si>
  <si>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</si>
  <si>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</si>
  <si>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</si>
  <si>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</si>
  <si>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</si>
  <si>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</si>
  <si>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</si>
  <si>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</si>
  <si>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</si>
  <si>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</si>
  <si>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</si>
  <si>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</si>
  <si>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</si>
  <si>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</si>
  <si>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</si>
  <si>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</si>
  <si>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</si>
  <si>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</si>
  <si>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</si>
  <si>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</si>
  <si>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</si>
  <si>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</si>
  <si>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</si>
  <si>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</si>
  <si>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</si>
  <si>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</si>
  <si>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</si>
  <si>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</si>
  <si>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</si>
  <si>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</si>
  <si>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</si>
  <si>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</si>
  <si>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</si>
  <si>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</si>
  <si>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</si>
  <si>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</si>
  <si>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</si>
  <si>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</si>
  <si>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</si>
  <si>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</si>
  <si>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</si>
  <si>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</si>
  <si>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</si>
  <si>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</si>
  <si>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</si>
  <si>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</si>
  <si>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</si>
  <si>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</si>
  <si>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</si>
  <si>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</si>
  <si>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</si>
  <si>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</si>
  <si>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</si>
  <si>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</si>
  <si>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</si>
  <si>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</si>
  <si>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</si>
  <si>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</si>
  <si>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</si>
  <si>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</si>
  <si>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</si>
  <si>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</si>
  <si>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</si>
  <si>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</si>
  <si>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</si>
  <si>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</si>
  <si>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</si>
  <si>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</si>
  <si>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</si>
  <si>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</si>
  <si>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</si>
  <si>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</si>
  <si>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</si>
  <si>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</si>
  <si>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</si>
  <si>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</si>
  <si>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</si>
  <si>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</si>
  <si>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</si>
  <si>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</si>
  <si>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</si>
  <si>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</si>
  <si>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</si>
  <si>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</si>
  <si>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</si>
  <si>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</si>
  <si>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</si>
  <si>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</si>
  <si>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</si>
  <si>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</si>
  <si>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</si>
  <si>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</si>
  <si>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</si>
  <si>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</si>
  <si>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</si>
  <si>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</si>
  <si>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</si>
  <si>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</si>
  <si>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</si>
  <si>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</si>
  <si>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</si>
  <si>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</si>
  <si>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</si>
  <si>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</si>
  <si>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</si>
  <si>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</si>
  <si>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</si>
  <si>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</si>
  <si>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</si>
  <si>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</si>
  <si>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</si>
  <si>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</si>
  <si>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</si>
  <si>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</si>
  <si>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</si>
  <si>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</si>
  <si>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</si>
  <si>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</si>
  <si>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</si>
  <si>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</si>
  <si>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</si>
  <si>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</si>
  <si>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</si>
  <si>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</si>
  <si>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</si>
  <si>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</si>
  <si>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</si>
  <si>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</si>
  <si>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</si>
  <si>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</si>
  <si>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</si>
  <si>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</si>
  <si>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</si>
  <si>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</si>
  <si>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</si>
  <si>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</si>
  <si>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</si>
  <si>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</si>
  <si>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</si>
  <si>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</si>
  <si>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</si>
  <si>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</si>
  <si>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</si>
  <si>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</si>
  <si>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</si>
  <si>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</si>
  <si>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</si>
  <si>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</si>
  <si>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</si>
  <si>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</si>
  <si>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</si>
  <si>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</si>
  <si>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</si>
  <si>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</si>
  <si>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</si>
  <si>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</si>
  <si>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</si>
  <si>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</si>
  <si>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</si>
  <si>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</si>
  <si>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</si>
  <si>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</si>
  <si>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</si>
  <si>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</si>
  <si>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</si>
  <si>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</si>
  <si>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</si>
  <si>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</si>
  <si>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</si>
  <si>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</si>
  <si>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</si>
  <si>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</si>
  <si>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</si>
  <si>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</si>
  <si>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</si>
  <si>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</si>
  <si>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</si>
  <si>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</si>
  <si>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</si>
  <si>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</si>
  <si>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</si>
  <si>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</si>
  <si>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</si>
  <si>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</si>
  <si>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</si>
  <si>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</si>
  <si>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</si>
  <si>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</si>
  <si>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</si>
  <si>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</si>
  <si>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</si>
  <si>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</si>
  <si>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</si>
  <si>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</si>
  <si>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</si>
  <si>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</si>
  <si>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</si>
  <si>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</si>
  <si>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</si>
  <si>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</si>
  <si>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</si>
  <si>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</si>
  <si>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</si>
  <si>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</si>
  <si>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</si>
  <si>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</si>
  <si>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</si>
  <si>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</si>
  <si>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</si>
  <si>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</si>
  <si>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</si>
  <si>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</si>
  <si>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</si>
  <si>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</si>
  <si>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</si>
  <si>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</si>
  <si>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</si>
  <si>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</si>
  <si>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</si>
  <si>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</si>
  <si>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</si>
  <si>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</si>
  <si>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</si>
  <si>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</si>
  <si>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</si>
  <si>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</si>
  <si>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</si>
  <si>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</si>
  <si>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</si>
  <si>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</si>
  <si>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</si>
  <si>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</si>
  <si>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</si>
  <si>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</si>
  <si>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</si>
  <si>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</si>
  <si>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</si>
  <si>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</si>
  <si>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</si>
  <si>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</si>
  <si>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</si>
  <si>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</si>
  <si>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</si>
  <si>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</si>
  <si>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</si>
  <si>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</si>
  <si>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</si>
  <si>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</si>
  <si>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</si>
  <si>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</si>
  <si>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</si>
  <si>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</si>
  <si>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</si>
  <si>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</si>
  <si>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</si>
  <si>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</si>
  <si>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</si>
  <si>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</si>
  <si>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</si>
  <si>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</si>
  <si>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</si>
  <si>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</si>
  <si>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</si>
  <si>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</si>
  <si>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</si>
  <si>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</si>
  <si>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</si>
  <si>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</si>
  <si>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</si>
  <si>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</si>
  <si>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</si>
  <si>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</si>
  <si>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</si>
  <si>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</si>
  <si>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</si>
  <si>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</si>
  <si>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</si>
  <si>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</si>
  <si>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</si>
  <si>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</si>
  <si>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</si>
  <si>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</si>
  <si>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</si>
  <si>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</si>
  <si>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</si>
  <si>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</si>
  <si>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</si>
  <si>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</si>
  <si>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</si>
  <si>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</si>
  <si>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</si>
  <si>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</si>
  <si>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</si>
  <si>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</si>
  <si>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</si>
  <si>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</si>
  <si>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</si>
  <si>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</si>
  <si>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</si>
  <si>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</si>
  <si>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</si>
  <si>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</si>
  <si>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</si>
  <si>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</si>
  <si>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</si>
  <si>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</si>
  <si>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</si>
  <si>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</si>
  <si>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</si>
  <si>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</si>
  <si>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</si>
  <si>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</si>
  <si>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</si>
  <si>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</si>
  <si>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</si>
  <si>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</si>
  <si>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</si>
  <si>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</si>
  <si>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</si>
  <si>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</si>
  <si>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</si>
  <si>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</si>
  <si>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</si>
  <si>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</si>
  <si>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</si>
  <si>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</si>
  <si>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</si>
  <si>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</si>
  <si>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</si>
  <si>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</si>
  <si>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</si>
  <si>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</si>
  <si>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</si>
  <si>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</si>
  <si>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</si>
  <si>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</si>
  <si>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</si>
  <si>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</si>
  <si>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</si>
  <si>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</si>
  <si>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</si>
  <si>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</si>
  <si>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</si>
  <si>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</si>
  <si>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</si>
  <si>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</si>
  <si>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</si>
  <si>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</si>
  <si>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</si>
  <si>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</si>
  <si>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</si>
  <si>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</si>
  <si>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</si>
  <si>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</si>
  <si>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</si>
  <si>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</si>
  <si>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</si>
  <si>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</si>
  <si>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</si>
  <si>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</si>
  <si>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</si>
  <si>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</si>
  <si>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</si>
  <si>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</si>
  <si>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</si>
  <si>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</si>
  <si>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</si>
  <si>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</si>
  <si>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</si>
  <si>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</si>
  <si>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</si>
  <si>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</si>
  <si>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</si>
  <si>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</si>
  <si>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</si>
  <si>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</si>
  <si>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</si>
  <si>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</si>
  <si>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</si>
  <si>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</si>
  <si>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</si>
  <si>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</si>
  <si>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</si>
  <si>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</si>
  <si>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</si>
  <si>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</si>
  <si>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</si>
  <si>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</si>
  <si>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</si>
  <si>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</si>
  <si>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</si>
  <si>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</si>
  <si>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</si>
  <si>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</si>
  <si>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</si>
  <si>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</si>
  <si>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</si>
  <si>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</si>
  <si>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</si>
  <si>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</si>
  <si>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</si>
  <si>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</si>
  <si>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</si>
  <si>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</si>
  <si>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</si>
  <si>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</si>
  <si>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</si>
  <si>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</si>
  <si>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</si>
  <si>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</si>
  <si>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</si>
  <si>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</si>
  <si>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</si>
  <si>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</si>
  <si>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</si>
  <si>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</si>
  <si>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</si>
  <si>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</si>
  <si>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</si>
  <si>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</si>
  <si>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</si>
  <si>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</si>
  <si>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</si>
  <si>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</si>
  <si>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</si>
  <si>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</si>
  <si>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</si>
  <si>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</si>
  <si>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</si>
  <si>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</si>
  <si>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</si>
  <si>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</si>
  <si>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</si>
  <si>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</si>
  <si>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</si>
  <si>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</si>
  <si>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</si>
  <si>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</si>
  <si>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</si>
  <si>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</si>
  <si>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</si>
  <si>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</si>
  <si>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</si>
  <si>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</si>
  <si>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</si>
  <si>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</si>
  <si>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</si>
  <si>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</si>
  <si>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</si>
  <si>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</si>
  <si>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</si>
  <si>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</si>
  <si>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</si>
  <si>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</si>
  <si>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</si>
  <si>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</si>
  <si>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</si>
  <si>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</si>
  <si>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</si>
  <si>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</si>
  <si>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</si>
  <si>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</si>
  <si>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</si>
  <si>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</si>
  <si>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</si>
  <si>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</si>
  <si>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</si>
  <si>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</si>
  <si>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</si>
  <si>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</si>
  <si>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</si>
  <si>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</si>
  <si>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</si>
  <si>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</si>
  <si>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</si>
  <si>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</si>
  <si>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</si>
  <si>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</si>
  <si>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</si>
  <si>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</si>
  <si>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</si>
  <si>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</si>
  <si>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</si>
  <si>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</si>
  <si>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</si>
  <si>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</si>
  <si>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</si>
  <si>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</si>
  <si>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</si>
  <si>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</si>
  <si>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</si>
  <si>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</si>
  <si>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</si>
  <si>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</si>
  <si>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</si>
  <si>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</si>
  <si>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</si>
  <si>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</si>
  <si>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</si>
  <si>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</si>
  <si>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</si>
  <si>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</si>
  <si>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</si>
  <si>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</si>
  <si>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</si>
  <si>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</si>
  <si>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</si>
  <si>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</si>
  <si>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</si>
  <si>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</si>
  <si>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</si>
  <si>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</si>
  <si>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</si>
  <si>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</si>
  <si>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</si>
  <si>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</si>
  <si>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</si>
  <si>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</si>
  <si>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</si>
  <si>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</si>
  <si>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</si>
  <si>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</si>
  <si>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</si>
  <si>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</si>
  <si>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</si>
  <si>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</si>
  <si>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</si>
  <si>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</si>
  <si>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</si>
  <si>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</si>
  <si>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</si>
  <si>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</si>
  <si>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</si>
  <si>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</si>
  <si>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</si>
  <si>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</si>
  <si>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</si>
  <si>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</si>
  <si>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</si>
  <si>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</si>
  <si>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</si>
  <si>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</si>
  <si>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</si>
  <si>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</si>
  <si>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</si>
  <si>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</si>
  <si>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</si>
  <si>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</si>
  <si>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</si>
  <si>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</si>
  <si>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</si>
  <si>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</si>
  <si>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</si>
  <si>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</si>
  <si>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</si>
  <si>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</si>
  <si>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</si>
  <si>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</si>
  <si>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</si>
  <si>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</si>
  <si>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</si>
  <si>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</si>
  <si>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</si>
  <si>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</si>
  <si>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</si>
  <si>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</si>
  <si>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</si>
  <si>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</si>
  <si>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</si>
  <si>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</si>
  <si>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</si>
  <si>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</si>
  <si>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</si>
  <si>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</si>
  <si>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</si>
  <si>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</si>
  <si>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</si>
  <si>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</si>
  <si>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</si>
  <si>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</si>
  <si>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</si>
  <si>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</si>
  <si>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</si>
  <si>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</si>
  <si>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</si>
  <si>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</si>
  <si>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</si>
  <si>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</si>
  <si>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</si>
  <si>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</si>
  <si>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</si>
  <si>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</si>
  <si>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</si>
  <si>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</si>
  <si>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</si>
  <si>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</si>
  <si>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</si>
  <si>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</si>
  <si>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</si>
  <si>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</si>
  <si>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</si>
  <si>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</si>
  <si>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</si>
  <si>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</si>
  <si>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</si>
  <si>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</si>
  <si>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</si>
  <si>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</si>
  <si>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</si>
  <si>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</si>
  <si>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</si>
  <si>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</si>
  <si>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</si>
  <si>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</si>
  <si>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</si>
  <si>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</si>
  <si>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</si>
  <si>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</si>
  <si>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</si>
  <si>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</si>
  <si>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</si>
  <si>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</si>
  <si>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</si>
  <si>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</si>
  <si>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</si>
  <si>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</si>
  <si>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</si>
  <si>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</si>
  <si>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</si>
  <si>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</si>
  <si>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</si>
  <si>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</si>
  <si>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</si>
  <si>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</si>
  <si>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</si>
  <si>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</si>
  <si>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</si>
  <si>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</si>
  <si>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</si>
  <si>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</si>
  <si>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</si>
  <si>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</si>
  <si>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</si>
  <si>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</si>
  <si>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</si>
  <si>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</si>
  <si>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</si>
  <si>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</si>
  <si>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</si>
  <si>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</si>
  <si>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</si>
  <si>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</si>
  <si>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</si>
  <si>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</si>
  <si>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</si>
  <si>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</si>
  <si>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</si>
  <si>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</si>
  <si>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</si>
  <si>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</si>
  <si>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</si>
  <si>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</si>
  <si>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</si>
  <si>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</si>
  <si>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</si>
  <si>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</si>
  <si>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</si>
  <si>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</si>
  <si>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</si>
  <si>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</si>
  <si>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</si>
  <si>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</si>
  <si>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</si>
  <si>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</si>
  <si>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</si>
  <si>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</si>
  <si>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</si>
  <si>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</si>
  <si>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</si>
  <si>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</si>
  <si>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</si>
  <si>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</si>
  <si>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</si>
  <si>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</si>
  <si>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</si>
  <si>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</si>
  <si>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</si>
  <si>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</si>
  <si>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</si>
  <si>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</si>
  <si>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</si>
  <si>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</si>
  <si>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</si>
  <si>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</si>
  <si>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</si>
  <si>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</si>
  <si>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</si>
  <si>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</si>
  <si>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</si>
  <si>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</si>
  <si>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</si>
  <si>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</si>
  <si>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</si>
  <si>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</si>
  <si>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</si>
  <si>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</si>
  <si>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</si>
  <si>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</si>
  <si>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</si>
  <si>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</si>
  <si>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</si>
  <si>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</si>
  <si>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</si>
  <si>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</si>
  <si>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</si>
  <si>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</si>
  <si>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</si>
  <si>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</si>
  <si>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</si>
  <si>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</si>
  <si>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</si>
  <si>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</si>
  <si>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</si>
  <si>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</si>
  <si>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</si>
  <si>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</si>
  <si>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</si>
  <si>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</si>
  <si>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</si>
  <si>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</si>
  <si>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</si>
  <si>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</si>
  <si>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</si>
  <si>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</si>
  <si>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</si>
  <si>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</si>
  <si>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</si>
  <si>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</si>
  <si>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</si>
  <si>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</si>
  <si>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</si>
  <si>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</si>
  <si>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</si>
  <si>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</si>
  <si>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</si>
  <si>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</si>
  <si>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</si>
  <si>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</si>
  <si>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</si>
  <si>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</si>
  <si>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</si>
  <si>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</si>
  <si>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</si>
  <si>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</si>
  <si>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</si>
  <si>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</si>
  <si>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</si>
  <si>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</si>
  <si>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</si>
  <si>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</si>
  <si>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</si>
  <si>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</si>
  <si>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</si>
  <si>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</si>
  <si>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</si>
  <si>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</si>
  <si>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</si>
  <si>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</si>
  <si>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</si>
  <si>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</si>
  <si>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</si>
  <si>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</si>
  <si>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</si>
  <si>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</si>
  <si>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</si>
  <si>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</si>
  <si>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</si>
  <si>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</si>
  <si>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</si>
  <si>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</si>
  <si>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</si>
  <si>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</si>
  <si>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</si>
  <si>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</si>
  <si>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</si>
  <si>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</si>
  <si>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</si>
  <si>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</si>
  <si>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</si>
  <si>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</si>
  <si>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</si>
  <si>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</si>
  <si>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</si>
  <si>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</si>
  <si>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</si>
  <si>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</si>
  <si>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</si>
  <si>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</si>
  <si>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</si>
  <si>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</si>
  <si>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</si>
  <si>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</si>
  <si>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</si>
  <si>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</si>
  <si>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</si>
  <si>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</si>
  <si>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</si>
  <si>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</si>
  <si>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</si>
  <si>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</si>
  <si>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</si>
  <si>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</si>
  <si>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</si>
  <si>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</si>
  <si>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</si>
  <si>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</si>
  <si>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</si>
  <si>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</si>
  <si>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</si>
  <si>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</si>
  <si>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</si>
  <si>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</si>
  <si>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</si>
  <si>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</si>
  <si>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</si>
  <si>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</si>
  <si>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</si>
  <si>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</si>
  <si>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</si>
  <si>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</si>
  <si>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</si>
  <si>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</si>
  <si>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</si>
  <si>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</si>
  <si>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</si>
  <si>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</si>
  <si>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</si>
  <si>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</si>
  <si>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</si>
  <si>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</si>
  <si>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</si>
  <si>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</si>
  <si>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</si>
  <si>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</si>
  <si>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</si>
  <si>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</si>
  <si>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</si>
  <si>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</si>
  <si>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</si>
  <si>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</si>
  <si>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</si>
  <si>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</si>
  <si>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</si>
  <si>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</si>
  <si>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</si>
  <si>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</si>
  <si>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</si>
  <si>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</si>
  <si>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</si>
  <si>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</si>
  <si>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</si>
  <si>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</si>
  <si>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</si>
  <si>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</si>
  <si>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</si>
  <si>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</si>
  <si>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</si>
  <si>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</si>
  <si>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</si>
  <si>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</si>
  <si>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</si>
  <si>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</si>
  <si>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</si>
  <si>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</si>
  <si>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</si>
  <si>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</si>
  <si>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</si>
  <si>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</si>
  <si>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</si>
  <si>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</si>
  <si>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</si>
  <si>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</si>
  <si>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</si>
  <si>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</si>
  <si>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</si>
  <si>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</si>
  <si>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</si>
  <si>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</si>
  <si>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</si>
  <si>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</si>
  <si>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</si>
  <si>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</si>
  <si>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</si>
  <si>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</si>
  <si>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</si>
  <si>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</si>
  <si>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</si>
  <si>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</si>
  <si>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</si>
  <si>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</si>
  <si>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</si>
  <si>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</si>
  <si>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</si>
  <si>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</si>
  <si>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</si>
  <si>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</si>
  <si>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</si>
  <si>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</si>
  <si>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</si>
  <si>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</si>
  <si>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</si>
  <si>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</si>
  <si>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</si>
  <si>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</si>
  <si>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</si>
  <si>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</si>
  <si>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</si>
  <si>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</si>
  <si>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</si>
  <si>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</si>
  <si>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</si>
  <si>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</si>
  <si>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</si>
  <si>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</si>
  <si>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</si>
  <si>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</si>
  <si>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</si>
  <si>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</si>
  <si>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</si>
  <si>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</si>
  <si>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</si>
  <si>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</si>
  <si>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</si>
  <si>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</si>
  <si>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</si>
  <si>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</si>
  <si>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</si>
  <si>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</si>
  <si>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</si>
  <si>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</si>
  <si>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</si>
  <si>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</si>
  <si>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</si>
  <si>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</si>
  <si>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</si>
  <si>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</si>
  <si>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</si>
  <si>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</si>
  <si>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</si>
  <si>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</si>
  <si>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</si>
  <si>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</si>
  <si>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</si>
  <si>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</si>
  <si>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</si>
  <si>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</si>
  <si>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</si>
  <si>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</si>
  <si>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</si>
  <si>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</si>
  <si>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</si>
  <si>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</si>
  <si>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</si>
  <si>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</si>
  <si>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</si>
  <si>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</si>
  <si>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</si>
  <si>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</si>
  <si>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</si>
  <si>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</si>
  <si>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</si>
  <si>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</si>
  <si>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</si>
  <si>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</si>
  <si>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</si>
  <si>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</si>
  <si>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</si>
  <si>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</si>
  <si>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</si>
  <si>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</si>
  <si>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</si>
  <si>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</si>
  <si>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</si>
  <si>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</si>
  <si>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</si>
  <si>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</si>
  <si>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</si>
  <si>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</si>
  <si>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</si>
  <si>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</si>
  <si>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</si>
  <si>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</si>
  <si>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</si>
  <si>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</si>
  <si>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</si>
  <si>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</si>
  <si>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</si>
  <si>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</si>
  <si>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</si>
  <si>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</si>
  <si>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</si>
  <si>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</si>
  <si>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</si>
  <si>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</si>
  <si>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</si>
  <si>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</si>
  <si>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</si>
  <si>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</si>
  <si>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</si>
  <si>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</si>
  <si>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</si>
  <si>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</si>
  <si>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</si>
  <si>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</si>
  <si>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</si>
  <si>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</si>
  <si>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</si>
  <si>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</si>
  <si>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</si>
  <si>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</si>
  <si>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</si>
  <si>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</si>
  <si>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</si>
  <si>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</si>
  <si>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</si>
  <si>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</si>
  <si>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</si>
  <si>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</si>
  <si>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</si>
  <si>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</si>
  <si>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</si>
  <si>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</si>
  <si>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</si>
  <si>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</si>
  <si>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</si>
  <si>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</si>
  <si>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</si>
  <si>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</si>
  <si>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</si>
  <si>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</si>
  <si>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</si>
  <si>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</si>
  <si>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</si>
  <si>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</si>
  <si>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</si>
  <si>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</si>
  <si>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</si>
  <si>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</si>
  <si>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</si>
  <si>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</si>
  <si>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</si>
  <si>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</si>
  <si>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</si>
  <si>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</si>
  <si>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</si>
  <si>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</si>
  <si>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</si>
  <si>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</si>
  <si>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</si>
  <si>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</si>
  <si>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</si>
  <si>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</si>
  <si>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</si>
  <si>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</si>
  <si>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</si>
  <si>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</si>
  <si>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</si>
  <si>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</si>
  <si>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</si>
  <si>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</si>
  <si>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</si>
  <si>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</si>
  <si>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</si>
  <si>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</si>
  <si>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</si>
  <si>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</si>
  <si>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</si>
  <si>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</si>
  <si>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</si>
  <si>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</si>
  <si>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</si>
  <si>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</si>
  <si>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</si>
  <si>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</si>
  <si>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</si>
  <si>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</si>
  <si>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</si>
  <si>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</si>
  <si>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</si>
  <si>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</si>
  <si>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</si>
  <si>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</si>
  <si>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</si>
  <si>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</si>
  <si>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</si>
  <si>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</si>
  <si>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</si>
  <si>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</si>
  <si>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</si>
  <si>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</si>
  <si>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</si>
  <si>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</si>
  <si>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</si>
  <si>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</si>
  <si>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</si>
  <si>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</si>
  <si>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</si>
  <si>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</si>
  <si>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</si>
  <si>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</si>
  <si>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</si>
  <si>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</si>
  <si>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</si>
  <si>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</si>
  <si>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</si>
  <si>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</si>
  <si>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</si>
  <si>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</si>
  <si>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</si>
  <si>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</si>
  <si>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</si>
  <si>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</si>
  <si>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</si>
  <si>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</si>
  <si>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</si>
  <si>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</si>
  <si>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</si>
  <si>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</si>
  <si>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</si>
  <si>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</si>
  <si>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</si>
  <si>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</si>
  <si>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</si>
  <si>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</si>
  <si>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</si>
  <si>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</si>
  <si>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</si>
  <si>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</si>
  <si>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</si>
  <si>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</si>
  <si>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</si>
  <si>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</si>
  <si>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</si>
  <si>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</si>
  <si>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</si>
  <si>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</si>
  <si>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</si>
  <si>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</si>
  <si>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</si>
  <si>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</si>
  <si>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</si>
  <si>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</si>
  <si>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</si>
  <si>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</si>
  <si>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</si>
  <si>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</si>
  <si>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</si>
  <si>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</si>
  <si>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</si>
  <si>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</si>
  <si>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</si>
  <si>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</si>
  <si>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</si>
  <si>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</si>
  <si>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</si>
  <si>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</si>
  <si>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</si>
  <si>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</si>
  <si>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</si>
  <si>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</si>
  <si>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</si>
  <si>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</si>
  <si>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</si>
  <si>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</si>
  <si>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</si>
  <si>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</si>
  <si>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</si>
  <si>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</si>
  <si>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</si>
  <si>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</si>
  <si>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</si>
  <si>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</si>
  <si>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</si>
  <si>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</si>
  <si>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</si>
  <si>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</si>
  <si>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</si>
  <si>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</si>
  <si>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</si>
  <si>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</si>
  <si>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</si>
  <si>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</si>
  <si>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</si>
  <si>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</si>
  <si>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</si>
  <si>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</si>
  <si>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</si>
  <si>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</si>
  <si>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</si>
  <si>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</si>
  <si>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</si>
  <si>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</si>
  <si>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</si>
  <si>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</si>
  <si>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</si>
  <si>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</si>
  <si>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</si>
  <si>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</si>
  <si>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</si>
  <si>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</si>
  <si>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</si>
  <si>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</si>
  <si>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</si>
  <si>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</si>
  <si>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</si>
  <si>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</si>
  <si>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</si>
  <si>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</si>
  <si>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</si>
  <si>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</si>
  <si>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</si>
  <si>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</si>
  <si>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</si>
  <si>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</si>
  <si>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</si>
  <si>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</si>
  <si>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</si>
  <si>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</si>
  <si>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</si>
  <si>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</si>
  <si>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</si>
  <si>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</si>
  <si>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</si>
  <si>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</si>
  <si>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</si>
  <si>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</si>
  <si>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</si>
  <si>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</si>
  <si>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</si>
  <si>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</si>
  <si>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</si>
  <si>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</si>
  <si>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</si>
  <si>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</si>
  <si>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</si>
  <si>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</si>
  <si>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</si>
  <si>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</si>
  <si>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</si>
  <si>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</si>
  <si>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</si>
  <si>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</si>
  <si>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</si>
  <si>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</si>
  <si>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</si>
  <si>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</si>
  <si>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</si>
  <si>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</si>
  <si>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</si>
  <si>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</si>
  <si>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</si>
  <si>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</si>
  <si>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</si>
  <si>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</si>
  <si>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</si>
  <si>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</si>
  <si>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</si>
  <si>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</si>
  <si>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</si>
  <si>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</si>
  <si>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</si>
  <si>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</si>
  <si>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</si>
  <si>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</si>
  <si>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</si>
  <si>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</si>
  <si>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</si>
  <si>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</si>
  <si>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</si>
  <si>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</si>
  <si>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</si>
  <si>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</si>
  <si>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</si>
  <si>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</si>
  <si>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</si>
  <si>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</si>
  <si>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</si>
  <si>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</si>
  <si>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</si>
  <si>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</si>
  <si>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</si>
  <si>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</si>
  <si>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</si>
  <si>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</si>
  <si>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</si>
  <si>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</si>
  <si>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</si>
  <si>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</si>
  <si>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</si>
  <si>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</si>
  <si>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</si>
  <si>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</si>
  <si>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</si>
  <si>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</si>
  <si>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</si>
  <si>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</si>
  <si>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</si>
  <si>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</si>
  <si>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</si>
  <si>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</si>
  <si>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</si>
  <si>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</si>
  <si>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</si>
  <si>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</si>
  <si>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</si>
  <si>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</si>
  <si>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</si>
  <si>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</si>
  <si>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</si>
  <si>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</si>
  <si>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</si>
  <si>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</si>
  <si>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</si>
  <si>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</si>
  <si>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</si>
  <si>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</si>
  <si>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</si>
  <si>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</si>
  <si>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</si>
  <si>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</si>
  <si>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</si>
  <si>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</si>
  <si>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</si>
  <si>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</si>
  <si>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</si>
  <si>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</si>
  <si>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</si>
  <si>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</si>
  <si>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</si>
  <si>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</si>
  <si>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</si>
  <si>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</si>
  <si>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</si>
  <si>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</si>
  <si>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</si>
  <si>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</si>
  <si>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</si>
  <si>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</si>
  <si>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</si>
  <si>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</si>
  <si>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</si>
  <si>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</si>
  <si>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</si>
  <si>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</si>
  <si>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</si>
  <si>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</si>
  <si>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</si>
  <si>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</si>
  <si>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</si>
  <si>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</si>
  <si>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</si>
  <si>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</si>
  <si>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</si>
  <si>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</si>
  <si>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</si>
  <si>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</si>
  <si>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</si>
  <si>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</si>
  <si>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</si>
  <si>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</si>
  <si>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</si>
  <si>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</si>
  <si>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</si>
  <si>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</si>
  <si>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</si>
  <si>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</si>
  <si>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</si>
  <si>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</si>
  <si>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</si>
  <si>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</si>
  <si>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</si>
  <si>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</si>
  <si>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</si>
  <si>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</si>
  <si>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</si>
  <si>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</si>
  <si>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</si>
  <si>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</si>
  <si>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</si>
  <si>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</si>
  <si>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</si>
  <si>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</si>
  <si>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</si>
  <si>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</si>
  <si>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</si>
  <si>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</si>
  <si>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</si>
  <si>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</si>
  <si>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</si>
  <si>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</si>
  <si>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</si>
  <si>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</si>
  <si>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</si>
  <si>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</si>
  <si>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</si>
  <si>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</si>
  <si>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</si>
  <si>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</si>
  <si>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</si>
  <si>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</si>
  <si>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</si>
  <si>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</si>
  <si>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</si>
  <si>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</si>
  <si>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</si>
  <si>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</si>
  <si>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</si>
  <si>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</si>
  <si>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</si>
  <si>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</si>
  <si>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</si>
  <si>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</si>
  <si>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</si>
  <si>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</si>
  <si>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</si>
  <si>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</si>
  <si>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</si>
  <si>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</si>
  <si>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</si>
  <si>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</si>
  <si>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</si>
  <si>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</si>
  <si>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</si>
  <si>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</si>
  <si>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</si>
  <si>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</si>
  <si>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</si>
  <si>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</si>
  <si>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</si>
  <si>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</si>
  <si>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</si>
  <si>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</si>
  <si>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</si>
  <si>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</si>
  <si>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</si>
  <si>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</si>
  <si>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</si>
  <si>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</si>
  <si>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</si>
  <si>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</si>
  <si>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</si>
  <si>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</si>
  <si>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</si>
  <si>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</si>
  <si>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</si>
  <si>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</si>
  <si>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</si>
  <si>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</si>
  <si>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</si>
  <si>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</si>
  <si>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</si>
  <si>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</si>
  <si>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</si>
  <si>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</si>
  <si>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</si>
  <si>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</si>
  <si>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</si>
  <si>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</si>
  <si>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</si>
  <si>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</si>
  <si>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</si>
  <si>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</si>
  <si>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</si>
  <si>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</si>
  <si>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</si>
  <si>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</si>
  <si>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</si>
  <si>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</si>
  <si>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</si>
  <si>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</si>
  <si>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</si>
  <si>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</si>
  <si>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</si>
  <si>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</si>
  <si>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</si>
  <si>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</si>
  <si>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</si>
  <si>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</si>
  <si>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</si>
  <si>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</si>
  <si>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</si>
  <si>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</si>
  <si>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</si>
  <si>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</si>
  <si>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</si>
  <si>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</si>
  <si>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</si>
  <si>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</si>
  <si>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</si>
  <si>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</si>
  <si>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</si>
  <si>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</si>
  <si>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</si>
  <si>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</si>
  <si>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</si>
  <si>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</si>
  <si>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</si>
  <si>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</si>
  <si>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</si>
  <si>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</si>
  <si>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</si>
  <si>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</si>
  <si>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</si>
  <si>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</si>
  <si>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</si>
  <si>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</si>
  <si>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</si>
  <si>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</si>
  <si>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</si>
  <si>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</si>
  <si>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</si>
  <si>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</si>
  <si>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</si>
  <si>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</si>
  <si>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</si>
  <si>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</si>
  <si>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</si>
  <si>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</si>
  <si>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</si>
  <si>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</si>
  <si>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</si>
  <si>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</si>
  <si>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</si>
  <si>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</si>
  <si>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</si>
  <si>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</si>
  <si>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</si>
  <si>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</si>
  <si>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</si>
  <si>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</si>
  <si>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</si>
  <si>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</si>
  <si>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</si>
  <si>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</si>
  <si>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</si>
  <si>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</si>
  <si>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</si>
  <si>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</si>
  <si>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</si>
  <si>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</si>
  <si>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</si>
  <si>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</si>
  <si>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</si>
  <si>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</si>
  <si>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</si>
  <si>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</si>
  <si>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</si>
  <si>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</si>
  <si>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</si>
  <si>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</si>
  <si>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</si>
  <si>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</si>
  <si>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</si>
  <si>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</si>
  <si>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</si>
  <si>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</si>
  <si>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</si>
  <si>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</si>
  <si>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</si>
  <si>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</si>
  <si>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</si>
  <si>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</si>
  <si>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</si>
  <si>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</si>
  <si>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</si>
  <si>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</si>
  <si>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</si>
  <si>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</si>
  <si>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</si>
  <si>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</si>
  <si>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</si>
  <si>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</si>
  <si>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</si>
  <si>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</si>
  <si>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</si>
  <si>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</si>
  <si>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</si>
  <si>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</si>
  <si>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</si>
  <si>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</si>
  <si>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</si>
  <si>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</si>
  <si>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</si>
  <si>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</si>
  <si>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</si>
  <si>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</si>
  <si>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</si>
  <si>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</si>
  <si>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</si>
  <si>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</si>
  <si>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</si>
  <si>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</si>
  <si>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</si>
  <si>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</si>
  <si>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</si>
  <si>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</si>
  <si>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</si>
  <si>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</si>
  <si>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</si>
  <si>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</si>
  <si>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</si>
  <si>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</si>
  <si>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</si>
  <si>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</si>
  <si>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</si>
  <si>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</si>
  <si>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</si>
  <si>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</si>
  <si>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</si>
  <si>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</si>
  <si>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</si>
  <si>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</si>
  <si>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</si>
  <si>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</si>
  <si>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</si>
  <si>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</si>
  <si>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</si>
  <si>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</si>
  <si>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</si>
  <si>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</si>
  <si>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</si>
  <si>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</si>
  <si>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</si>
  <si>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</si>
  <si>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</si>
  <si>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</si>
  <si>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</si>
  <si>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</si>
  <si>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</si>
  <si>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</si>
  <si>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</si>
  <si>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</si>
  <si>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</si>
  <si>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</si>
  <si>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</si>
  <si>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</si>
  <si>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</si>
  <si>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</si>
  <si>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</si>
  <si>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</si>
  <si>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</si>
  <si>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</si>
  <si>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</si>
  <si>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</si>
  <si>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</si>
  <si>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</si>
  <si>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</si>
  <si>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</si>
  <si>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</si>
  <si>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</si>
  <si>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</si>
  <si>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</si>
  <si>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</si>
  <si>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</si>
  <si>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</si>
  <si>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</si>
  <si>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</si>
  <si>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</si>
  <si>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</si>
  <si>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</si>
  <si>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</si>
  <si>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</si>
  <si>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</si>
  <si>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</si>
  <si>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</si>
  <si>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</si>
  <si>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</si>
  <si>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</si>
  <si>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</si>
  <si>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</si>
  <si>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</si>
  <si>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</si>
  <si>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</si>
  <si>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</si>
  <si>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</si>
  <si>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</si>
  <si>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</si>
  <si>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</si>
  <si>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</si>
  <si>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</si>
  <si>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</si>
  <si>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</si>
  <si>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</si>
  <si>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</si>
  <si>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</si>
  <si>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</si>
  <si>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</si>
  <si>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</si>
  <si>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</si>
  <si>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</si>
  <si>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</si>
  <si>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</si>
  <si>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</si>
  <si>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</si>
  <si>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</si>
  <si>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</si>
  <si>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</si>
  <si>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</si>
  <si>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</si>
  <si>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</si>
  <si>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</si>
  <si>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</si>
  <si>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</si>
  <si>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</si>
  <si>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</si>
  <si>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</si>
  <si>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</si>
  <si>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</si>
  <si>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</si>
  <si>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</si>
  <si>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</si>
  <si>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</si>
  <si>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</si>
  <si>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</si>
  <si>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</si>
  <si>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</si>
  <si>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</si>
  <si>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</si>
  <si>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</si>
  <si>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</si>
  <si>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</si>
  <si>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</si>
  <si>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</si>
  <si>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</si>
  <si>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</si>
  <si>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</si>
  <si>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</si>
  <si>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</si>
  <si>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</si>
  <si>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</si>
  <si>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</si>
  <si>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</si>
  <si>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</si>
  <si>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</si>
  <si>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</si>
  <si>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</si>
  <si>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</si>
  <si>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</si>
  <si>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</si>
  <si>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</si>
  <si>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</si>
  <si>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</si>
  <si>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</si>
  <si>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</si>
  <si>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</si>
  <si>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</si>
  <si>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</si>
  <si>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</si>
  <si>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</si>
  <si>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</si>
  <si>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</si>
  <si>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</si>
  <si>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</si>
  <si>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</si>
  <si>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</si>
  <si>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</si>
  <si>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</si>
  <si>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</si>
  <si>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</si>
  <si>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</si>
  <si>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</si>
  <si>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</si>
  <si>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</si>
  <si>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</si>
  <si>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</si>
  <si>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</si>
  <si>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</si>
  <si>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</si>
  <si>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</si>
  <si>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</si>
  <si>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</si>
  <si>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</si>
  <si>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</si>
  <si>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</si>
  <si>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</si>
  <si>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</si>
  <si>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</si>
  <si>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</si>
  <si>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</si>
  <si>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</si>
  <si>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</si>
  <si>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</si>
  <si>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</si>
  <si>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</si>
  <si>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</si>
  <si>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</si>
  <si>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</si>
  <si>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</si>
  <si>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</si>
  <si>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</si>
  <si>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</si>
  <si>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</si>
  <si>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</si>
  <si>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</si>
  <si>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</si>
  <si>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</si>
  <si>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</si>
  <si>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</si>
  <si>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</si>
  <si>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</si>
  <si>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</si>
  <si>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</si>
  <si>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</si>
  <si>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</si>
  <si>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</si>
  <si>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</si>
  <si>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</si>
  <si>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</si>
  <si>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</si>
  <si>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</si>
  <si>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</si>
  <si>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</si>
  <si>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</si>
  <si>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</si>
  <si>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</si>
  <si>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</si>
  <si>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</si>
  <si>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</si>
  <si>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</si>
  <si>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</si>
  <si>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</si>
  <si>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</si>
  <si>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</si>
  <si>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</si>
  <si>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</si>
  <si>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</si>
  <si>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</si>
  <si>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</si>
  <si>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</si>
  <si>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</si>
  <si>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</si>
  <si>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</si>
  <si>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</si>
  <si>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</si>
  <si>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</si>
  <si>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</si>
  <si>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</si>
  <si>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</si>
  <si>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</si>
  <si>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</si>
  <si>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</si>
  <si>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</si>
  <si>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</si>
  <si>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</si>
  <si>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</si>
  <si>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</si>
  <si>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</si>
  <si>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</si>
  <si>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</si>
  <si>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</si>
  <si>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</si>
  <si>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</si>
  <si>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</si>
  <si>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</si>
  <si>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</si>
  <si>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</si>
  <si>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</si>
  <si>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</si>
  <si>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</si>
  <si>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</si>
  <si>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</si>
  <si>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</si>
  <si>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</si>
  <si>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</si>
  <si>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</si>
  <si>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</si>
  <si>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</si>
  <si>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</si>
  <si>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</si>
  <si>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</si>
  <si>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</si>
  <si>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</si>
  <si>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</si>
  <si>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</si>
  <si>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</si>
  <si>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</si>
  <si>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</si>
  <si>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</si>
  <si>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</si>
  <si>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</si>
  <si>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</si>
  <si>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</si>
  <si>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</si>
  <si>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</si>
  <si>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</si>
  <si>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</si>
  <si>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</si>
  <si>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</si>
  <si>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</si>
  <si>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</si>
  <si>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</si>
  <si>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</si>
  <si>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</si>
  <si>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</si>
  <si>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</si>
  <si>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</si>
  <si>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</si>
  <si>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</si>
  <si>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</si>
  <si>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</si>
  <si>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</si>
  <si>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</si>
  <si>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</si>
  <si>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</si>
  <si>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</si>
  <si>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</si>
  <si>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</si>
  <si>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</si>
  <si>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</si>
  <si>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</si>
  <si>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</si>
  <si>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</si>
  <si>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</si>
  <si>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</si>
  <si>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</si>
  <si>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</si>
  <si>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</si>
  <si>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</si>
  <si>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</si>
  <si>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</si>
  <si>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</si>
  <si>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</si>
  <si>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</si>
  <si>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</si>
  <si>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</si>
  <si>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</si>
  <si>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</si>
  <si>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</si>
  <si>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</si>
  <si>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</si>
  <si>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</si>
  <si>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</si>
  <si>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</si>
  <si>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</si>
  <si>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</si>
  <si>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</si>
  <si>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</si>
  <si>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</si>
  <si>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</si>
  <si>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</si>
  <si>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</si>
  <si>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</si>
  <si>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</si>
  <si>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</si>
  <si>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</si>
  <si>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</si>
  <si>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</si>
  <si>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</si>
  <si>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</si>
  <si>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</si>
  <si>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</si>
  <si>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</si>
  <si>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</si>
  <si>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</si>
  <si>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</si>
  <si>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</si>
  <si>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</si>
  <si>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</si>
  <si>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</si>
  <si>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</si>
  <si>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</si>
  <si>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</si>
  <si>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</si>
  <si>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</si>
  <si>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</si>
  <si>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</si>
  <si>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</si>
  <si>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</si>
  <si>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</si>
  <si>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</si>
  <si>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</si>
  <si>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</si>
  <si>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</si>
  <si>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</si>
  <si>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</si>
  <si>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</si>
  <si>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</si>
  <si>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</si>
  <si>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</si>
  <si>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</si>
  <si>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</si>
  <si>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</si>
  <si>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</si>
  <si>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</si>
  <si>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</si>
  <si>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</si>
  <si>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</si>
  <si>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</si>
  <si>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</si>
  <si>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</si>
  <si>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</si>
  <si>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</si>
  <si>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</si>
  <si>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</si>
  <si>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</si>
  <si>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</si>
  <si>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</si>
  <si>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</si>
  <si>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</si>
  <si>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</si>
  <si>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</si>
  <si>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</si>
  <si>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</si>
  <si>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</si>
  <si>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</si>
  <si>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</si>
  <si>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</si>
  <si>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</si>
  <si>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</si>
  <si>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</si>
  <si>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</si>
  <si>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</si>
  <si>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</si>
  <si>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</si>
  <si>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</si>
  <si>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</si>
  <si>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</si>
  <si>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</si>
  <si>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</si>
  <si>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</si>
  <si>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</si>
  <si>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</si>
  <si>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</si>
  <si>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</si>
  <si>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</si>
  <si>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</si>
  <si>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</si>
  <si>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</si>
  <si>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</si>
  <si>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</si>
  <si>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</si>
  <si>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</si>
  <si>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</si>
  <si>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</si>
  <si>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</si>
  <si>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</si>
  <si>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</si>
  <si>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</si>
  <si>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</si>
  <si>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</si>
  <si>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</si>
  <si>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</si>
  <si>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</si>
  <si>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</si>
  <si>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</si>
  <si>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</si>
  <si>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</si>
  <si>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</si>
  <si>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</si>
  <si>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</si>
  <si>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</si>
  <si>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</si>
  <si>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</si>
  <si>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</si>
  <si>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</si>
  <si>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</si>
  <si>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</si>
  <si>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</si>
  <si>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</si>
  <si>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</si>
  <si>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</si>
  <si>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</si>
  <si>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</si>
  <si>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</si>
  <si>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</si>
  <si>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</si>
  <si>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</si>
  <si>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</si>
  <si>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</si>
  <si>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</si>
  <si>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</si>
  <si>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</si>
  <si>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</si>
  <si>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</si>
  <si>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</si>
  <si>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</si>
  <si>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</si>
  <si>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</si>
  <si>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</si>
  <si>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</si>
  <si>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</si>
  <si>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</si>
  <si>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</si>
  <si>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</si>
  <si>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</si>
  <si>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</si>
  <si>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</si>
  <si>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</si>
  <si>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</si>
  <si>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</si>
  <si>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</si>
  <si>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</si>
  <si>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</si>
  <si>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</si>
  <si>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</si>
  <si>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</si>
  <si>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</si>
  <si>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</si>
  <si>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</si>
  <si>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</si>
  <si>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</si>
  <si>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</si>
  <si>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</si>
  <si>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</si>
  <si>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</si>
  <si>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</si>
  <si>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</si>
  <si>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</si>
  <si>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</si>
  <si>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</si>
  <si>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</si>
  <si>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</si>
  <si>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</si>
  <si>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</si>
  <si>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</si>
  <si>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</si>
  <si>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</si>
  <si>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</si>
  <si>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</si>
  <si>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</si>
  <si>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</si>
  <si>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</si>
  <si>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</si>
  <si>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</si>
  <si>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</si>
  <si>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</si>
  <si>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</si>
  <si>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</si>
  <si>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</si>
  <si>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</si>
  <si>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</si>
  <si>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</si>
  <si>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</si>
  <si>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</si>
  <si>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</si>
  <si>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</si>
  <si>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</si>
  <si>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</si>
  <si>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</si>
  <si>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</si>
  <si>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</si>
  <si>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</si>
  <si>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</si>
  <si>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</si>
  <si>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</si>
  <si>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</si>
  <si>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</si>
  <si>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</si>
  <si>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</si>
  <si>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</si>
  <si>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</si>
  <si>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</si>
  <si>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</si>
  <si>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</si>
  <si>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</si>
  <si>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</si>
  <si>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</si>
  <si>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</si>
  <si>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</si>
  <si>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</si>
  <si>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</si>
  <si>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</si>
  <si>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</si>
  <si>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</si>
  <si>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</si>
  <si>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</si>
  <si>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</si>
  <si>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</si>
  <si>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</si>
  <si>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</si>
  <si>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</si>
  <si>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</si>
  <si>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</si>
  <si>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</si>
  <si>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</si>
  <si>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</si>
  <si>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</si>
  <si>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</si>
  <si>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</si>
  <si>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</si>
  <si>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</si>
  <si>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</si>
  <si>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</si>
  <si>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</si>
  <si>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</si>
  <si>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</si>
  <si>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</si>
  <si>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</si>
  <si>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</si>
  <si>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</si>
  <si>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</si>
  <si>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</si>
  <si>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</si>
  <si>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</si>
  <si>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</si>
  <si>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</si>
  <si>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</si>
  <si>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</si>
  <si>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</si>
  <si>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</si>
  <si>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</si>
  <si>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</si>
  <si>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</si>
  <si>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</si>
  <si>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</si>
  <si>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</si>
  <si>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</si>
  <si>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</si>
  <si>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</si>
  <si>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</si>
  <si>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</si>
  <si>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</si>
  <si>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</si>
  <si>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</si>
  <si>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</si>
  <si>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</si>
  <si>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</si>
  <si>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</si>
  <si>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</si>
  <si>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</si>
  <si>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</si>
  <si>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</si>
  <si>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</si>
  <si>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</si>
  <si>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</si>
  <si>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</si>
  <si>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</si>
  <si>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</si>
  <si>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</si>
  <si>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</si>
  <si>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</si>
  <si>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</si>
  <si>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</si>
  <si>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</si>
  <si>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</si>
  <si>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</si>
  <si>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</si>
  <si>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</si>
  <si>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</si>
  <si>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</si>
  <si>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</si>
  <si>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</si>
  <si>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</si>
  <si>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</si>
  <si>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</si>
  <si>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</si>
  <si>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</si>
  <si>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</si>
  <si>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</si>
  <si>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</si>
  <si>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</si>
  <si>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</si>
  <si>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</si>
  <si>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</si>
  <si>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</si>
  <si>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</si>
  <si>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</si>
  <si>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</si>
  <si>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</si>
  <si>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</si>
  <si>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</si>
  <si>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</si>
  <si>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</si>
  <si>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</si>
  <si>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</si>
  <si>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</si>
  <si>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</si>
  <si>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</si>
  <si>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</si>
  <si>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</si>
  <si>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</si>
  <si>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</si>
  <si>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</si>
  <si>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</si>
  <si>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</si>
  <si>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</si>
  <si>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</si>
  <si>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</si>
  <si>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</si>
  <si>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</si>
  <si>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</si>
  <si>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</si>
  <si>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</si>
  <si>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</si>
  <si>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</si>
  <si>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</si>
  <si>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</si>
  <si>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</si>
  <si>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</si>
  <si>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</si>
  <si>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</si>
  <si>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</si>
  <si>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</si>
  <si>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</si>
  <si>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</si>
  <si>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</si>
  <si>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</si>
  <si>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</si>
  <si>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</si>
  <si>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</si>
  <si>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</si>
  <si>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</si>
  <si>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</si>
  <si>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</si>
  <si>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</si>
  <si>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</si>
  <si>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</si>
  <si>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</si>
  <si>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</si>
  <si>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</si>
  <si>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</si>
  <si>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</si>
  <si>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</si>
  <si>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</si>
  <si>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</si>
  <si>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</si>
  <si>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</si>
  <si>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</si>
  <si>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</si>
  <si>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</si>
  <si>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</si>
  <si>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</si>
  <si>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</si>
  <si>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</si>
  <si>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</si>
  <si>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</si>
  <si>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</si>
  <si>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</si>
  <si>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</si>
  <si>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</si>
  <si>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</si>
  <si>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</si>
  <si>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</si>
  <si>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</si>
  <si>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</si>
  <si>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</si>
  <si>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</si>
  <si>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</si>
  <si>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</si>
  <si>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</si>
  <si>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</si>
  <si>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</si>
  <si>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</si>
  <si>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</si>
  <si>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</si>
  <si>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</si>
  <si>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</si>
  <si>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</si>
  <si>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</si>
  <si>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</si>
  <si>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</si>
  <si>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</si>
  <si>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</si>
  <si>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</si>
  <si>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</si>
  <si>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</si>
  <si>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</si>
  <si>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</si>
  <si>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</si>
  <si>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</si>
  <si>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</si>
  <si>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</si>
  <si>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</si>
  <si>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</si>
  <si>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</si>
  <si>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</si>
  <si>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</si>
  <si>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</si>
  <si>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</si>
  <si>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</si>
  <si>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</si>
  <si>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</si>
  <si>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</si>
  <si>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</si>
  <si>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</si>
  <si>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</si>
  <si>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</si>
  <si>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</si>
  <si>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</si>
  <si>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</si>
  <si>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</si>
  <si>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</si>
  <si>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</si>
  <si>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</si>
  <si>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</si>
  <si>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</si>
  <si>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</si>
  <si>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</si>
  <si>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</si>
  <si>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</si>
  <si>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</si>
  <si>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</si>
  <si>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</si>
  <si>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</si>
  <si>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</si>
  <si>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</si>
  <si>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</si>
  <si>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</si>
  <si>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</si>
  <si>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</si>
  <si>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</si>
  <si>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</si>
  <si>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</si>
  <si>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</si>
  <si>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</si>
  <si>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</si>
  <si>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</si>
  <si>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</si>
  <si>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</si>
  <si>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</si>
  <si>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</si>
  <si>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</si>
  <si>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</si>
  <si>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</si>
  <si>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</si>
  <si>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</si>
  <si>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</si>
  <si>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</si>
  <si>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</si>
  <si>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</si>
  <si>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</si>
  <si>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</si>
  <si>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</si>
  <si>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</si>
  <si>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</si>
  <si>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</si>
  <si>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</si>
  <si>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</si>
  <si>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</si>
  <si>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</si>
  <si>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</si>
  <si>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</si>
  <si>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</si>
  <si>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</si>
  <si>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</si>
  <si>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</si>
  <si>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</si>
  <si>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</si>
  <si>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</si>
  <si>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</si>
  <si>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</si>
  <si>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</si>
  <si>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</si>
  <si>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</si>
  <si>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</si>
  <si>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</si>
  <si>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</si>
  <si>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</si>
  <si>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</si>
  <si>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</si>
  <si>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</si>
  <si>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</si>
  <si>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</si>
  <si>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</si>
  <si>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</si>
  <si>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</si>
  <si>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</si>
  <si>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</si>
  <si>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</si>
  <si>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</si>
  <si>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</si>
  <si>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</si>
  <si>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</si>
  <si>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</si>
  <si>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</si>
  <si>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</si>
  <si>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</si>
  <si>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</si>
  <si>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</si>
  <si>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</si>
  <si>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</si>
  <si>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</si>
  <si>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</si>
  <si>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</si>
  <si>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</si>
  <si>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</si>
  <si>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</si>
  <si>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</si>
  <si>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</si>
  <si>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</si>
  <si>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</si>
  <si>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</si>
  <si>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</si>
  <si>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</si>
  <si>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</si>
  <si>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</si>
  <si>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</si>
  <si>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</si>
  <si>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</si>
  <si>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</si>
  <si>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</si>
  <si>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</si>
  <si>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</si>
  <si>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</si>
  <si>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</si>
  <si>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</si>
  <si>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</si>
  <si>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</si>
  <si>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</si>
  <si>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</si>
  <si>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</si>
  <si>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</si>
  <si>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</si>
  <si>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</si>
  <si>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</si>
  <si>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</si>
  <si>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</si>
  <si>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</si>
  <si>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</si>
  <si>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</si>
  <si>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</si>
  <si>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</si>
  <si>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</si>
  <si>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</si>
  <si>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</si>
  <si>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</si>
  <si>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</si>
  <si>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</si>
  <si>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</si>
  <si>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</si>
  <si>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</si>
  <si>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</si>
  <si>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</si>
  <si>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</si>
  <si>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</si>
  <si>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</si>
  <si>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</si>
  <si>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</si>
  <si>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</si>
  <si>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</si>
  <si>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</si>
  <si>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</si>
  <si>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</si>
  <si>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</si>
  <si>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</si>
  <si>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</si>
  <si>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</si>
  <si>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</si>
  <si>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</si>
  <si>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</si>
  <si>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</si>
  <si>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</si>
  <si>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</si>
  <si>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</si>
  <si>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</si>
  <si>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</si>
  <si>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</si>
  <si>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</si>
  <si>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</si>
  <si>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</si>
  <si>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</si>
  <si>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</si>
  <si>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</si>
  <si>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</si>
  <si>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</si>
  <si>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</si>
  <si>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</si>
  <si>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</si>
  <si>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</si>
  <si>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</si>
  <si>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</si>
  <si>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</si>
  <si>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</si>
  <si>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</si>
  <si>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</si>
  <si>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</si>
  <si>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</si>
  <si>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</si>
  <si>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</si>
  <si>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</si>
  <si>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</si>
  <si>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</si>
  <si>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</si>
  <si>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</si>
  <si>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</si>
  <si>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</si>
  <si>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</si>
  <si>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</si>
  <si>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</si>
  <si>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</si>
  <si>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</si>
  <si>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</si>
  <si>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</si>
  <si>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</si>
  <si>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</si>
  <si>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</si>
  <si>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</si>
  <si>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</si>
  <si>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</si>
  <si>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</si>
  <si>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</si>
  <si>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</si>
  <si>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</si>
  <si>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</si>
  <si>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</si>
  <si>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</si>
  <si>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</si>
  <si>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</si>
  <si>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</si>
  <si>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</si>
  <si>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</si>
  <si>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</si>
  <si>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</si>
  <si>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</si>
  <si>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</si>
  <si>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</si>
  <si>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</si>
  <si>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</si>
  <si>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</si>
  <si>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</si>
  <si>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</si>
  <si>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</si>
  <si>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</si>
  <si>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</si>
  <si>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</si>
  <si>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</si>
  <si>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</si>
  <si>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</si>
  <si>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</si>
  <si>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</si>
  <si>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</si>
  <si>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</si>
  <si>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</si>
  <si>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</si>
  <si>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</si>
  <si>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</si>
  <si>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</si>
  <si>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</si>
  <si>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</si>
  <si>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</si>
  <si>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</si>
  <si>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</si>
  <si>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</si>
  <si>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</si>
  <si>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</si>
  <si>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</si>
  <si>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</si>
  <si>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</si>
  <si>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</si>
  <si>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</si>
  <si>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</si>
  <si>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</si>
  <si>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</si>
  <si>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</si>
  <si>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</si>
  <si>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</si>
  <si>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</si>
  <si>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</si>
  <si>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</si>
  <si>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</si>
  <si>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</si>
  <si>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</si>
  <si>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</si>
  <si>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</si>
  <si>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</si>
  <si>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</si>
  <si>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</si>
  <si>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</si>
  <si>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</si>
  <si>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</si>
  <si>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</si>
  <si>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</si>
  <si>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</si>
  <si>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</si>
  <si>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</si>
  <si>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</si>
  <si>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</si>
  <si>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</si>
  <si>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</si>
  <si>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</si>
  <si>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</si>
  <si>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</si>
  <si>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</si>
  <si>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</si>
  <si>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</si>
  <si>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</si>
  <si>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</si>
  <si>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</si>
  <si>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</si>
  <si>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</si>
  <si>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</si>
  <si>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</si>
  <si>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</si>
  <si>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</si>
  <si>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</si>
  <si>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</si>
  <si>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</si>
  <si>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</si>
  <si>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</si>
  <si>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</si>
  <si>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</si>
  <si>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</si>
  <si>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</si>
  <si>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</si>
  <si>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</si>
  <si>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</si>
  <si>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</si>
  <si>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</si>
  <si>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</si>
  <si>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</si>
  <si>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</si>
  <si>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</si>
  <si>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</si>
  <si>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</si>
  <si>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</si>
  <si>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</si>
  <si>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</si>
  <si>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</si>
  <si>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</si>
  <si>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</si>
  <si>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</si>
  <si>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</si>
  <si>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</si>
  <si>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</si>
  <si>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</si>
  <si>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</si>
  <si>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</si>
  <si>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</si>
  <si>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</si>
  <si>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</si>
  <si>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</si>
  <si>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</si>
  <si>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</si>
  <si>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</si>
  <si>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</si>
  <si>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</si>
  <si>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</si>
  <si>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</si>
  <si>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</si>
  <si>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</si>
  <si>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</si>
  <si>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</si>
  <si>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</si>
  <si>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</si>
  <si>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</si>
  <si>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</si>
  <si>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</si>
  <si>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</si>
  <si>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</si>
  <si>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</si>
  <si>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</si>
  <si>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</si>
  <si>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</si>
  <si>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</si>
  <si>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</si>
  <si>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</si>
  <si>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</si>
  <si>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</si>
  <si>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</si>
  <si>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</si>
  <si>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</si>
  <si>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</si>
  <si>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</si>
  <si>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</si>
  <si>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</si>
  <si>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</si>
  <si>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</si>
  <si>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</si>
  <si>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</si>
  <si>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</si>
  <si>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</si>
  <si>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</si>
  <si>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</si>
  <si>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</si>
  <si>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</si>
  <si>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</si>
  <si>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</si>
  <si>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</si>
  <si>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</si>
  <si>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</si>
  <si>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</si>
  <si>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</si>
  <si>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</si>
  <si>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</si>
  <si>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</si>
  <si>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</si>
  <si>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</si>
  <si>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</si>
  <si>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</si>
  <si>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</si>
  <si>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</si>
  <si>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</si>
  <si>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</si>
  <si>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</si>
  <si>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</si>
  <si>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</si>
  <si>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</si>
  <si>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</si>
  <si>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</si>
  <si>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</si>
  <si>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</si>
  <si>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</si>
  <si>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</si>
  <si>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</si>
  <si>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</si>
  <si>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</si>
  <si>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</si>
  <si>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</si>
  <si>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</si>
  <si>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</si>
  <si>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</si>
  <si>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</si>
  <si>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</si>
  <si>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</si>
  <si>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</si>
  <si>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</si>
  <si>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</si>
  <si>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</si>
  <si>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</si>
  <si>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</si>
  <si>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</si>
  <si>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</si>
  <si>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</si>
  <si>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</si>
  <si>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</si>
  <si>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</si>
  <si>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</si>
  <si>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</si>
  <si>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</si>
  <si>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</si>
  <si>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</si>
  <si>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</si>
  <si>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</si>
  <si>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</si>
  <si>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</si>
  <si>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</si>
  <si>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</si>
  <si>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</si>
  <si>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</si>
  <si>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</si>
  <si>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</si>
  <si>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</si>
  <si>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</si>
  <si>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</si>
  <si>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</si>
  <si>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</si>
  <si>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</si>
  <si>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</si>
  <si>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</si>
  <si>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</si>
  <si>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</si>
  <si>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</si>
  <si>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</si>
  <si>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</si>
  <si>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</si>
  <si>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</si>
  <si>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</si>
  <si>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</si>
  <si>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</si>
  <si>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</si>
  <si>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</si>
  <si>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</si>
  <si>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</si>
  <si>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</si>
  <si>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</si>
  <si>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</si>
  <si>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</si>
  <si>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</si>
  <si>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</si>
  <si>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</si>
  <si>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</si>
  <si>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</si>
  <si>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</si>
  <si>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</si>
  <si>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</si>
  <si>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</si>
  <si>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</si>
  <si>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</si>
  <si>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</si>
  <si>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</si>
  <si>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</si>
  <si>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</si>
  <si>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</si>
  <si>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</si>
  <si>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</si>
  <si>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</si>
  <si>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</si>
  <si>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</si>
  <si>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</si>
  <si>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</si>
  <si>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</si>
  <si>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</si>
  <si>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</si>
  <si>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</si>
  <si>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</si>
  <si>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</si>
  <si>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</si>
  <si>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</si>
  <si>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</si>
  <si>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</si>
  <si>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</si>
  <si>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</si>
  <si>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</si>
  <si>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</si>
  <si>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</si>
  <si>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</si>
  <si>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</si>
  <si>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</si>
  <si>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</si>
  <si>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</si>
  <si>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</si>
  <si>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</si>
  <si>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</si>
  <si>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</si>
  <si>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</si>
  <si>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</si>
  <si>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</si>
  <si>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</si>
  <si>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</si>
  <si>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</si>
  <si>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</si>
  <si>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</si>
  <si>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</si>
  <si>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</si>
  <si>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</si>
  <si>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</si>
  <si>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</si>
  <si>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</si>
  <si>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</si>
  <si>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</si>
  <si>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</si>
  <si>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</si>
  <si>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</si>
  <si>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</si>
  <si>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</si>
  <si>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</si>
  <si>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</si>
  <si>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</si>
  <si>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</si>
  <si>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</si>
  <si>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</si>
  <si>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</si>
  <si>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</si>
  <si>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</si>
  <si>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</si>
  <si>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</si>
  <si>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</si>
  <si>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</si>
  <si>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</si>
  <si>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</si>
  <si>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</si>
  <si>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</si>
  <si>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</si>
  <si>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</si>
  <si>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</si>
  <si>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</si>
  <si>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</si>
  <si>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</si>
  <si>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</si>
  <si>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</si>
  <si>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</si>
  <si>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</si>
  <si>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</si>
  <si>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</si>
  <si>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</si>
  <si>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</si>
  <si>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</si>
  <si>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</si>
  <si>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</si>
  <si>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</si>
  <si>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</si>
  <si>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</si>
  <si>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</si>
  <si>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</si>
  <si>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</si>
  <si>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</si>
  <si>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</si>
  <si>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</si>
  <si>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</si>
  <si>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</si>
  <si>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</si>
  <si>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</si>
  <si>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</si>
  <si>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</si>
  <si>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</si>
  <si>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</si>
  <si>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</si>
  <si>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</si>
  <si>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</si>
  <si>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</si>
  <si>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</si>
  <si>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</si>
  <si>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</si>
  <si>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</si>
  <si>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</si>
  <si>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</si>
  <si>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</si>
  <si>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</si>
  <si>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</si>
  <si>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</si>
  <si>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</si>
  <si>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</si>
  <si>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</si>
  <si>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</si>
  <si>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</si>
  <si>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</si>
  <si>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</si>
  <si>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</si>
  <si>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</si>
  <si>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</si>
  <si>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</si>
  <si>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</si>
  <si>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</si>
  <si>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</si>
  <si>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</si>
  <si>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</si>
  <si>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</si>
  <si>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</si>
  <si>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</si>
  <si>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</si>
  <si>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</si>
  <si>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</si>
  <si>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</si>
  <si>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</si>
  <si>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</si>
  <si>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</si>
  <si>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</si>
  <si>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</si>
  <si>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</si>
  <si>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</si>
  <si>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</si>
  <si>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</si>
  <si>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</si>
  <si>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</si>
  <si>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</si>
  <si>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</si>
  <si>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</si>
  <si>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</si>
  <si>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</si>
  <si>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</si>
  <si>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</si>
  <si>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</si>
  <si>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</si>
  <si>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</si>
  <si>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</si>
  <si>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</si>
  <si>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</si>
  <si>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</si>
  <si>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</si>
  <si>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</si>
  <si>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</si>
  <si>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</si>
  <si>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</si>
  <si>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</si>
  <si>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</si>
  <si>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</si>
  <si>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</si>
  <si>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</si>
  <si>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</si>
  <si>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</si>
  <si>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</si>
  <si>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</si>
  <si>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</si>
  <si>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</si>
  <si>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</si>
  <si>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</si>
  <si>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</si>
  <si>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</si>
  <si>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</si>
  <si>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</si>
  <si>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</si>
  <si>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</si>
  <si>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</si>
  <si>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</si>
  <si>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</si>
  <si>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</si>
  <si>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</si>
  <si>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</si>
  <si>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</si>
  <si>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</si>
  <si>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</si>
  <si>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</si>
  <si>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</si>
  <si>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</si>
  <si>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</si>
  <si>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</si>
  <si>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</si>
  <si>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</si>
  <si>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</si>
  <si>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</si>
  <si>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</si>
  <si>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</si>
  <si>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</si>
  <si>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</si>
  <si>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</si>
  <si>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</si>
  <si>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</si>
  <si>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</si>
  <si>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</si>
  <si>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</si>
  <si>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</si>
  <si>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</si>
  <si>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</si>
  <si>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</si>
  <si>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</si>
  <si>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</si>
  <si>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</si>
  <si>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</si>
  <si>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</si>
  <si>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</si>
  <si>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</si>
  <si>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</si>
  <si>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</si>
  <si>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</si>
  <si>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</si>
  <si>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</si>
  <si>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</si>
  <si>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</si>
  <si>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</si>
  <si>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</si>
  <si>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</si>
  <si>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</si>
  <si>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</si>
  <si>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</si>
  <si>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</si>
  <si>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</si>
  <si>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</si>
  <si>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</si>
  <si>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</si>
  <si>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</si>
  <si>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</si>
  <si>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</si>
  <si>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</si>
  <si>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</si>
  <si>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</si>
  <si>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</si>
  <si>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</si>
  <si>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</si>
  <si>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</si>
  <si>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</si>
  <si>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</si>
  <si>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</si>
  <si>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</si>
  <si>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</si>
  <si>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</si>
  <si>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</si>
  <si>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</si>
  <si>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</si>
  <si>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</si>
  <si>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</si>
  <si>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</si>
  <si>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</si>
  <si>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</si>
  <si>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</si>
  <si>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</si>
  <si>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</si>
  <si>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</si>
  <si>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</si>
  <si>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</si>
  <si>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</si>
  <si>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</si>
  <si>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</si>
  <si>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</si>
  <si>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</si>
  <si>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</si>
  <si>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</si>
  <si>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</si>
  <si>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</si>
  <si>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</si>
  <si>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</si>
  <si>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</si>
  <si>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</si>
  <si>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</si>
  <si>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</si>
  <si>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</si>
  <si>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</si>
  <si>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</si>
  <si>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</si>
  <si>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</si>
  <si>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</si>
  <si>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</si>
  <si>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</si>
  <si>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</si>
  <si>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</si>
  <si>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</si>
  <si>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</si>
  <si>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</si>
  <si>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</si>
  <si>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</si>
  <si>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</si>
  <si>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</si>
  <si>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</si>
  <si>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</si>
  <si>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</si>
  <si>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</si>
  <si>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</si>
  <si>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</si>
  <si>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</si>
  <si>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</si>
  <si>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</si>
  <si>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</si>
  <si>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</si>
  <si>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</si>
  <si>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</si>
  <si>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</si>
  <si>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</si>
  <si>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</si>
  <si>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</si>
  <si>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</si>
  <si>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</si>
  <si>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</si>
  <si>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</si>
  <si>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</si>
  <si>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</si>
  <si>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</si>
  <si>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</si>
  <si>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</si>
  <si>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</si>
  <si>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</si>
  <si>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</si>
  <si>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</si>
  <si>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</si>
  <si>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</si>
  <si>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</si>
  <si>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</si>
  <si>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</si>
  <si>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</si>
  <si>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</si>
  <si>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</si>
  <si>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</si>
  <si>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</si>
  <si>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</si>
  <si>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</si>
  <si>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</si>
  <si>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</si>
  <si>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</si>
  <si>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</si>
  <si>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</si>
  <si>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</si>
  <si>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</si>
  <si>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</si>
  <si>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</si>
  <si>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</si>
  <si>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</si>
  <si>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</si>
  <si>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</si>
  <si>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</si>
  <si>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</si>
  <si>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</si>
  <si>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</si>
  <si>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</si>
  <si>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</si>
  <si>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</si>
  <si>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</si>
  <si>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</si>
  <si>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</si>
  <si>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</si>
  <si>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</si>
  <si>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</si>
  <si>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</si>
  <si>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</si>
  <si>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</si>
  <si>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</si>
  <si>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</si>
  <si>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</si>
  <si>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</si>
  <si>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</si>
  <si>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</si>
  <si>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</si>
  <si>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</si>
  <si>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</si>
  <si>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</si>
  <si>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</si>
  <si>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</si>
  <si>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</si>
  <si>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</si>
  <si>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</si>
  <si>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</si>
  <si>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</si>
  <si>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</si>
  <si>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</si>
  <si>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</si>
  <si>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</si>
  <si>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</si>
  <si>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</si>
  <si>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</si>
  <si>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</si>
  <si>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</si>
  <si>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</si>
  <si>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</si>
  <si>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</si>
  <si>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</si>
  <si>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</si>
  <si>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</si>
  <si>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</si>
  <si>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</si>
  <si>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</si>
  <si>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</si>
  <si>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</si>
  <si>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</si>
  <si>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</si>
  <si>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</si>
  <si>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</si>
  <si>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</si>
  <si>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</si>
  <si>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</si>
  <si>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</si>
  <si>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</si>
  <si>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</si>
  <si>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</si>
  <si>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</si>
  <si>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</si>
  <si>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</si>
  <si>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</si>
  <si>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</si>
  <si>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</si>
  <si>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</si>
  <si>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</si>
  <si>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</si>
  <si>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</si>
  <si>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</si>
  <si>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</si>
  <si>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</si>
  <si>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</si>
  <si>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</si>
  <si>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</si>
  <si>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</si>
  <si>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</si>
  <si>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</si>
  <si>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</si>
  <si>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</si>
  <si>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</si>
  <si>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</si>
  <si>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</si>
  <si>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</si>
  <si>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</si>
  <si>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</si>
  <si>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</si>
  <si>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</si>
  <si>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</si>
  <si>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</si>
  <si>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</si>
  <si>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</si>
  <si>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</si>
  <si>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</si>
  <si>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</si>
  <si>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</si>
  <si>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</si>
  <si>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</si>
  <si>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</si>
  <si>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</si>
  <si>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</si>
  <si>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</si>
  <si>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</si>
  <si>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</si>
  <si>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</si>
  <si>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</si>
  <si>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</si>
  <si>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</si>
  <si>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</si>
  <si>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</si>
  <si>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</si>
  <si>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</si>
  <si>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</si>
  <si>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</si>
  <si>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</si>
  <si>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</si>
  <si>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</si>
  <si>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</si>
  <si>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</si>
  <si>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</si>
  <si>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</si>
  <si>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</si>
  <si>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</si>
  <si>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</si>
  <si>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</si>
  <si>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</si>
  <si>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</si>
  <si>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</si>
  <si>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</si>
  <si>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</si>
  <si>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</si>
  <si>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</si>
  <si>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</si>
  <si>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</si>
  <si>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</si>
  <si>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</si>
  <si>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</si>
  <si>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</si>
  <si>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</si>
  <si>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</si>
  <si>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</si>
  <si>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</si>
  <si>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</si>
  <si>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</si>
  <si>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</si>
  <si>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</si>
  <si>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</si>
  <si>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</si>
  <si>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</si>
  <si>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</si>
  <si>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</si>
  <si>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</si>
  <si>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</si>
  <si>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</si>
  <si>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</si>
  <si>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</si>
  <si>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</si>
  <si>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</si>
  <si>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</si>
  <si>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</si>
  <si>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</si>
  <si>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</si>
  <si>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</si>
  <si>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</si>
  <si>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</si>
  <si>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</si>
  <si>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</si>
  <si>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</si>
  <si>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</si>
  <si>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</si>
  <si>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</si>
  <si>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</si>
  <si>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</si>
  <si>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</si>
  <si>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</si>
  <si>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</si>
  <si>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</si>
  <si>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</si>
  <si>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</si>
  <si>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</si>
  <si>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</si>
  <si>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</si>
  <si>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</si>
  <si>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</si>
  <si>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</si>
  <si>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</si>
  <si>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</si>
  <si>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</si>
  <si>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</si>
  <si>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</si>
  <si>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</si>
  <si>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</si>
  <si>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</si>
  <si>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</si>
  <si>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</si>
  <si>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</si>
  <si>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</si>
  <si>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</si>
  <si>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</si>
  <si>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</si>
  <si>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</si>
  <si>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</si>
  <si>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</si>
  <si>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</si>
  <si>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</si>
  <si>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</si>
  <si>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</si>
  <si>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</si>
  <si>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</si>
  <si>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</si>
  <si>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</si>
  <si>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</si>
  <si>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</si>
  <si>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</si>
  <si>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</si>
  <si>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</si>
  <si>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</si>
  <si>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</si>
  <si>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</si>
  <si>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</si>
  <si>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</si>
  <si>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</si>
  <si>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</si>
  <si>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</si>
  <si>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</si>
  <si>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</si>
  <si>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</si>
  <si>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</si>
  <si>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</si>
  <si>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</si>
  <si>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</si>
  <si>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</si>
  <si>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</si>
  <si>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</si>
  <si>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</si>
  <si>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</si>
  <si>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</si>
  <si>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</si>
  <si>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</si>
  <si>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</si>
  <si>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</si>
  <si>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</si>
  <si>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</si>
  <si>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</si>
  <si>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</si>
  <si>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</si>
  <si>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</si>
  <si>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</si>
  <si>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</si>
  <si>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</si>
  <si>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</si>
  <si>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</si>
  <si>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</si>
  <si>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</si>
  <si>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</si>
  <si>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</si>
  <si>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</si>
  <si>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</si>
  <si>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</si>
  <si>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</si>
  <si>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</si>
  <si>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</si>
  <si>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</si>
  <si>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</si>
  <si>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</si>
  <si>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</si>
  <si>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</si>
  <si>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</si>
  <si>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</si>
  <si>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</si>
  <si>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</si>
  <si>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</si>
  <si>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</si>
  <si>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</si>
  <si>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</si>
  <si>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</si>
  <si>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</si>
  <si>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</si>
  <si>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</si>
  <si>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</si>
  <si>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</si>
  <si>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</si>
  <si>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</si>
  <si>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</si>
  <si>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</si>
  <si>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</si>
  <si>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</si>
  <si>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</si>
  <si>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</si>
  <si>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</si>
  <si>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</si>
  <si>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</si>
  <si>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</si>
  <si>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</si>
  <si>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</si>
  <si>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</si>
  <si>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</si>
  <si>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</si>
  <si>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</si>
  <si>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</si>
  <si>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</si>
  <si>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</si>
  <si>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</si>
  <si>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</si>
  <si>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</si>
  <si>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</si>
  <si>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</si>
  <si>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</si>
  <si>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</si>
  <si>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</si>
  <si>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</si>
  <si>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</si>
  <si>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</si>
  <si>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</si>
  <si>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</si>
  <si>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</si>
  <si>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</si>
  <si>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</si>
  <si>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</si>
  <si>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</si>
  <si>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</si>
  <si>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</si>
  <si>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</si>
  <si>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</si>
  <si>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</si>
  <si>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</si>
  <si>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</si>
  <si>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</si>
  <si>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</si>
  <si>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</si>
  <si>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</si>
  <si>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</si>
  <si>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</si>
  <si>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</si>
  <si>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</si>
  <si>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</si>
  <si>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</si>
  <si>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</si>
  <si>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</si>
  <si>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</si>
  <si>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</si>
  <si>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</si>
  <si>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</si>
  <si>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</si>
  <si>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</si>
  <si>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</si>
  <si>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</si>
  <si>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</si>
  <si>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</si>
  <si>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</si>
  <si>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</si>
  <si>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</si>
  <si>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</si>
  <si>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</si>
  <si>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</si>
  <si>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</si>
  <si>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</si>
  <si>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</si>
  <si>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</si>
  <si>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</si>
  <si>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</si>
  <si>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</si>
  <si>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</si>
  <si>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</si>
  <si>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</si>
  <si>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</si>
  <si>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</si>
  <si>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</si>
  <si>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</si>
  <si>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</si>
  <si>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</si>
  <si>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</si>
  <si>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</si>
  <si>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</si>
  <si>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</si>
  <si>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</si>
  <si>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</si>
  <si>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</si>
  <si>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</si>
  <si>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</si>
  <si>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</si>
  <si>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</si>
  <si>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</si>
  <si>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</si>
  <si>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</si>
  <si>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</si>
  <si>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</si>
  <si>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</si>
  <si>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</si>
  <si>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</si>
  <si>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</si>
  <si>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</si>
  <si>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</si>
  <si>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</si>
  <si>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</si>
  <si>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</si>
  <si>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</si>
  <si>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</si>
  <si>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</si>
  <si>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</si>
  <si>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</si>
  <si>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</si>
  <si>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</si>
  <si>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</si>
  <si>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</si>
  <si>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</si>
  <si>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</si>
  <si>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</si>
  <si>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</si>
  <si>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</si>
  <si>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</si>
  <si>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</si>
  <si>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</si>
  <si>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</si>
  <si>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</si>
  <si>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</si>
  <si>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</si>
  <si>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</si>
  <si>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</si>
  <si>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</si>
  <si>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</si>
  <si>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</si>
  <si>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</si>
  <si>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</si>
  <si>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</si>
  <si>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</si>
  <si>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</si>
  <si>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</si>
  <si>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</si>
  <si>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</si>
  <si>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</si>
  <si>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</si>
  <si>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</si>
  <si>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</si>
  <si>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</si>
  <si>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</si>
  <si>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</si>
  <si>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</si>
  <si>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</si>
  <si>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</si>
  <si>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</si>
  <si>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</si>
  <si>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</si>
  <si>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</si>
  <si>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</si>
  <si>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</si>
  <si>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</si>
  <si>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</si>
  <si>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</si>
  <si>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</si>
  <si>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</si>
  <si>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</si>
  <si>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</si>
  <si>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</si>
  <si>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</si>
  <si>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</si>
  <si>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</si>
  <si>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</si>
  <si>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</si>
  <si>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</si>
  <si>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</si>
  <si>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</si>
  <si>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</si>
  <si>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</si>
  <si>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</si>
  <si>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</si>
  <si>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</si>
  <si>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</si>
  <si>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</si>
  <si>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</si>
  <si>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</si>
  <si>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</si>
  <si>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</si>
  <si>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</si>
  <si>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</si>
  <si>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</si>
  <si>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</si>
  <si>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</si>
  <si>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</si>
  <si>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</si>
  <si>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</si>
  <si>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</si>
  <si>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</si>
  <si>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</si>
  <si>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</si>
  <si>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</si>
  <si>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</si>
  <si>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</si>
  <si>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</si>
  <si>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</si>
  <si>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</si>
  <si>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</si>
  <si>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</si>
  <si>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</si>
  <si>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</si>
  <si>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</si>
  <si>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</si>
  <si>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</si>
  <si>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</si>
  <si>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</si>
  <si>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</si>
  <si>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</si>
  <si>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</si>
  <si>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</si>
  <si>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</si>
  <si>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</si>
  <si>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</si>
  <si>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</si>
  <si>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</si>
  <si>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</si>
  <si>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</si>
  <si>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</si>
  <si>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</si>
  <si>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</si>
  <si>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</si>
  <si>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</si>
  <si>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</si>
  <si>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</si>
  <si>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</si>
  <si>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</si>
  <si>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</si>
  <si>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</si>
  <si>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</si>
  <si>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</si>
  <si>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</si>
  <si>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</si>
  <si>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</si>
  <si>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</si>
  <si>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</si>
  <si>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</si>
  <si>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</si>
  <si>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</si>
  <si>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</si>
  <si>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</si>
  <si>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</si>
  <si>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</si>
  <si>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</si>
  <si>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</si>
  <si>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</si>
  <si>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</si>
  <si>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</si>
  <si>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</si>
  <si>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</si>
  <si>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</si>
  <si>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</si>
  <si>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</si>
  <si>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</si>
  <si>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</si>
  <si>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</si>
  <si>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</si>
  <si>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</si>
  <si>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</si>
  <si>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</si>
  <si>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</si>
  <si>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</si>
  <si>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</si>
  <si>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</si>
  <si>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</si>
  <si>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</si>
  <si>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</si>
  <si>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</si>
  <si>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</si>
  <si>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</si>
  <si>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</si>
  <si>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</si>
  <si>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</si>
  <si>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</si>
  <si>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</si>
  <si>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</si>
  <si>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</si>
  <si>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</si>
  <si>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</si>
  <si>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</si>
  <si>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</si>
  <si>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</si>
  <si>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</si>
  <si>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</si>
  <si>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</si>
  <si>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</si>
  <si>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</si>
  <si>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</si>
  <si>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</si>
  <si>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</si>
  <si>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</si>
  <si>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</si>
  <si>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</si>
  <si>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</si>
  <si>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</si>
  <si>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</si>
  <si>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</si>
  <si>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</si>
  <si>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</si>
  <si>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</si>
  <si>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</si>
  <si>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</si>
  <si>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</si>
  <si>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</si>
  <si>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</si>
  <si>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</si>
  <si>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</si>
  <si>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</si>
  <si>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</si>
  <si>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</si>
  <si>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</si>
  <si>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</si>
  <si>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</si>
  <si>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</si>
  <si>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</si>
  <si>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</si>
  <si>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</si>
  <si>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</si>
  <si>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</si>
  <si>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</si>
  <si>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</si>
  <si>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</si>
  <si>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</si>
  <si>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</si>
  <si>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</si>
  <si>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</si>
  <si>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</si>
  <si>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</si>
  <si>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</si>
  <si>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</si>
  <si>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</si>
  <si>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</si>
  <si>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</si>
  <si>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</si>
  <si>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</si>
  <si>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</si>
  <si>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</si>
  <si>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</si>
  <si>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</si>
  <si>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</si>
  <si>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</si>
  <si>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</si>
  <si>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</si>
  <si>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</si>
  <si>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</si>
  <si>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</si>
  <si>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</si>
  <si>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</si>
  <si>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</si>
  <si>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</si>
  <si>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</si>
  <si>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</si>
  <si>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</si>
  <si>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</si>
  <si>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</si>
  <si>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</si>
  <si>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</si>
  <si>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</si>
  <si>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</si>
  <si>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</si>
  <si>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</si>
  <si>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</si>
  <si>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</si>
  <si>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</si>
  <si>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</si>
  <si>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</si>
  <si>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</si>
  <si>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</si>
  <si>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</si>
  <si>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</si>
  <si>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</si>
  <si>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</si>
  <si>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</si>
  <si>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</si>
  <si>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</si>
  <si>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</si>
  <si>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</si>
  <si>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</si>
  <si>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</si>
  <si>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</si>
  <si>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</si>
  <si>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</si>
  <si>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</si>
  <si>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</si>
  <si>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</si>
  <si>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</si>
  <si>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</si>
  <si>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</si>
  <si>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</si>
  <si>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</si>
  <si>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</si>
  <si>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</si>
  <si>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</si>
  <si>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</si>
  <si>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</si>
  <si>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</si>
  <si>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</si>
  <si>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</si>
  <si>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</si>
  <si>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</si>
  <si>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</si>
  <si>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</si>
  <si>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</si>
  <si>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</si>
  <si>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</si>
  <si>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</si>
  <si>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</si>
  <si>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</si>
  <si>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</si>
  <si>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</si>
  <si>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</si>
  <si>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</si>
  <si>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</si>
  <si>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</si>
  <si>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</si>
  <si>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</si>
  <si>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</si>
  <si>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</si>
  <si>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</si>
  <si>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</si>
  <si>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</si>
  <si>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</si>
  <si>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</si>
  <si>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</si>
  <si>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</si>
  <si>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</si>
  <si>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</si>
  <si>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</si>
  <si>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</si>
  <si>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</si>
  <si>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</si>
  <si>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</si>
  <si>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</si>
  <si>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</si>
  <si>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</si>
  <si>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</si>
  <si>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</si>
  <si>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</si>
  <si>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</si>
  <si>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</si>
  <si>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</si>
  <si>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</si>
  <si>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</si>
  <si>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</si>
  <si>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</si>
  <si>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</si>
  <si>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</si>
  <si>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</si>
  <si>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</si>
  <si>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</si>
  <si>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</si>
  <si>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</si>
  <si>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</si>
  <si>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</si>
  <si>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</si>
  <si>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</si>
  <si>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</si>
  <si>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</si>
  <si>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</si>
  <si>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</si>
  <si>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</si>
  <si>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</si>
  <si>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</si>
  <si>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</si>
  <si>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</si>
  <si>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</si>
  <si>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</si>
  <si>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</si>
  <si>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</si>
  <si>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</si>
  <si>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</si>
  <si>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</si>
  <si>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</si>
  <si>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</si>
  <si>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</si>
  <si>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</si>
  <si>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</si>
  <si>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</si>
  <si>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</si>
  <si>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</si>
  <si>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</si>
  <si>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</si>
  <si>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</si>
  <si>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</si>
  <si>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</si>
  <si>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</si>
  <si>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</si>
  <si>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</si>
  <si>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</si>
  <si>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</si>
  <si>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</si>
  <si>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</si>
  <si>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</si>
  <si>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</si>
  <si>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</si>
  <si>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</si>
  <si>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</si>
  <si>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</si>
  <si>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</si>
  <si>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</si>
  <si>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</si>
  <si>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</si>
  <si>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</si>
  <si>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</si>
  <si>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</si>
  <si>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</si>
  <si>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</si>
  <si>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</si>
  <si>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</si>
  <si>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</si>
  <si>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</si>
  <si>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</si>
  <si>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</si>
  <si>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</si>
  <si>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</si>
  <si>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</si>
  <si>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</si>
  <si>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</si>
  <si>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</si>
  <si>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</si>
  <si>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</si>
  <si>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</si>
  <si>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</si>
  <si>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</si>
  <si>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</si>
  <si>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</si>
  <si>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</si>
  <si>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</si>
  <si>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</si>
  <si>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</si>
  <si>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</si>
  <si>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</si>
  <si>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</si>
  <si>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</si>
  <si>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</si>
  <si>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</si>
  <si>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</si>
  <si>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</si>
  <si>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</si>
  <si>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</si>
  <si>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</si>
  <si>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</si>
  <si>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</si>
  <si>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</si>
  <si>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</si>
  <si>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</si>
  <si>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</si>
  <si>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</si>
  <si>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</si>
  <si>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</si>
  <si>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</si>
  <si>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</si>
  <si>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</si>
  <si>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</si>
  <si>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</si>
  <si>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</si>
  <si>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</si>
  <si>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</si>
  <si>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</si>
  <si>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</si>
  <si>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</si>
  <si>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</si>
  <si>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</si>
  <si>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</si>
  <si>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</si>
  <si>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</si>
  <si>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</si>
  <si>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</si>
  <si>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</si>
  <si>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</si>
  <si>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</si>
  <si>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</si>
  <si>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</si>
  <si>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</si>
  <si>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</si>
  <si>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</si>
  <si>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</si>
  <si>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</si>
  <si>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</si>
  <si>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</si>
  <si>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</si>
  <si>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</si>
  <si>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</si>
  <si>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</si>
  <si>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</si>
  <si>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</si>
  <si>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</si>
  <si>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</si>
  <si>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</si>
  <si>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</si>
  <si>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</si>
  <si>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</si>
  <si>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</si>
  <si>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</si>
  <si>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</si>
  <si>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</si>
  <si>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</si>
  <si>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</si>
  <si>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</si>
  <si>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</si>
  <si>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</si>
  <si>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</si>
  <si>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</si>
  <si>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</si>
  <si>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</si>
  <si>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</si>
  <si>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</si>
  <si>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</si>
  <si>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</si>
  <si>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</si>
  <si>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</si>
  <si>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</si>
  <si>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</si>
  <si>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</si>
  <si>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</si>
  <si>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</si>
  <si>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</si>
  <si>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</si>
  <si>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</si>
  <si>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</si>
  <si>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</si>
  <si>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</si>
  <si>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</si>
  <si>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</si>
  <si>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</si>
  <si>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</si>
  <si>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</si>
  <si>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</si>
  <si>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</si>
  <si>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</si>
  <si>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</si>
  <si>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</si>
  <si>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</si>
  <si>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</si>
  <si>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</si>
  <si>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</si>
  <si>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</si>
  <si>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</si>
  <si>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</si>
  <si>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</si>
  <si>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</si>
  <si>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</si>
  <si>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</si>
  <si>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</si>
  <si>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</si>
  <si>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</si>
  <si>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</si>
  <si>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</si>
  <si>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</si>
  <si>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</si>
  <si>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</si>
  <si>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</si>
  <si>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</si>
  <si>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</si>
  <si>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</si>
  <si>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</si>
  <si>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</si>
  <si>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</si>
  <si>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</si>
  <si>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</si>
  <si>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</si>
  <si>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</si>
  <si>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</si>
  <si>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</si>
  <si>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</si>
  <si>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</si>
  <si>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</si>
  <si>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</si>
  <si>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</si>
  <si>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</si>
  <si>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</si>
  <si>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</si>
  <si>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</si>
  <si>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</si>
  <si>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</si>
  <si>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</si>
  <si>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</si>
  <si>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</si>
  <si>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</si>
  <si>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</si>
  <si>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</si>
  <si>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</si>
  <si>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</si>
  <si>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</si>
  <si>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</si>
  <si>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</si>
  <si>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</si>
  <si>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</si>
  <si>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</si>
  <si>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</si>
  <si>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</si>
  <si>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</si>
  <si>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</si>
  <si>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</si>
  <si>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</si>
  <si>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</si>
  <si>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</si>
  <si>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</si>
  <si>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</si>
  <si>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</si>
  <si>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</si>
  <si>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</si>
  <si>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</si>
  <si>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</si>
  <si>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</si>
  <si>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</si>
  <si>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</si>
  <si>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</si>
  <si>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</si>
  <si>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</si>
  <si>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</si>
  <si>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</si>
  <si>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</si>
  <si>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</si>
  <si>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</si>
  <si>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</si>
  <si>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</si>
  <si>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</si>
  <si>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</si>
  <si>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</si>
  <si>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</si>
  <si>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</si>
  <si>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</si>
  <si>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</si>
  <si>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</si>
  <si>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</si>
  <si>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</si>
  <si>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</si>
  <si>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</si>
  <si>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</si>
  <si>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</si>
  <si>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</si>
  <si>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</si>
  <si>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</si>
  <si>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</si>
  <si>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</si>
  <si>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</si>
  <si>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</si>
  <si>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</si>
  <si>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</si>
  <si>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</si>
  <si>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</si>
  <si>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</si>
  <si>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</si>
  <si>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</si>
  <si>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</si>
  <si>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</si>
  <si>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</si>
  <si>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</si>
  <si>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</si>
  <si>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</si>
  <si>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</si>
  <si>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</si>
  <si>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</si>
  <si>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</si>
  <si>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</si>
  <si>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</si>
  <si>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</si>
  <si>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</si>
  <si>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</si>
  <si>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</si>
  <si>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</si>
  <si>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</si>
  <si>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</si>
  <si>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</si>
  <si>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</si>
  <si>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</si>
  <si>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</si>
  <si>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</si>
  <si>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</si>
  <si>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</si>
  <si>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</si>
  <si>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</si>
  <si>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</si>
  <si>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</si>
  <si>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</si>
  <si>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</si>
  <si>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</si>
  <si>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</si>
  <si>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</si>
  <si>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</si>
  <si>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</si>
  <si>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</si>
  <si>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</si>
  <si>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</si>
  <si>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</si>
  <si>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</si>
  <si>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</si>
  <si>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</si>
  <si>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</si>
  <si>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</si>
  <si>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</si>
  <si>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</si>
  <si>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</si>
  <si>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</si>
  <si>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</si>
  <si>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</si>
  <si>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</si>
  <si>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</si>
  <si>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</si>
  <si>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</si>
  <si>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</si>
  <si>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</si>
  <si>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</si>
  <si>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</si>
  <si>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</si>
  <si>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</si>
  <si>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</si>
  <si>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</si>
  <si>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</si>
  <si>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</si>
  <si>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</si>
  <si>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</si>
  <si>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</si>
  <si>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</si>
  <si>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</si>
  <si>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</si>
  <si>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</si>
  <si>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</si>
  <si>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</si>
  <si>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</si>
  <si>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</si>
  <si>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</si>
  <si>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</si>
  <si>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</si>
  <si>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</si>
  <si>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</si>
  <si>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</si>
  <si>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</si>
  <si>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</si>
  <si>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</si>
  <si>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</si>
  <si>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</si>
  <si>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</si>
  <si>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</si>
  <si>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</si>
  <si>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</si>
  <si>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</si>
  <si>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</si>
  <si>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</si>
  <si>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</si>
  <si>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</si>
  <si>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</si>
  <si>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</si>
  <si>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</si>
  <si>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</si>
  <si>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</si>
  <si>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</si>
  <si>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</si>
  <si>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</si>
  <si>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</si>
  <si>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</si>
  <si>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</si>
  <si>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</si>
  <si>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</si>
  <si>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</si>
  <si>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</si>
  <si>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</si>
  <si>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</si>
  <si>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</si>
  <si>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</si>
  <si>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</si>
  <si>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</si>
  <si>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</si>
  <si>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</si>
  <si>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</si>
  <si>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</si>
  <si>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</si>
  <si>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</si>
  <si>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</si>
  <si>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</si>
  <si>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</si>
  <si>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</si>
  <si>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</si>
  <si>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</si>
  <si>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</si>
  <si>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</si>
  <si>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</si>
  <si>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</si>
  <si>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</si>
  <si>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</si>
  <si>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</si>
  <si>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</si>
  <si>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</si>
  <si>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</si>
  <si>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</si>
  <si>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</si>
  <si>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</si>
  <si>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</si>
  <si>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</si>
  <si>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</si>
  <si>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</si>
  <si>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</si>
  <si>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</si>
  <si>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</si>
  <si>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</si>
  <si>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</si>
  <si>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</si>
  <si>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</si>
  <si>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</si>
  <si>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</si>
  <si>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</si>
  <si>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</si>
  <si>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</si>
  <si>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</si>
  <si>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</si>
  <si>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</si>
  <si>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</si>
  <si>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</si>
  <si>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</si>
  <si>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</si>
  <si>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</si>
  <si>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</si>
  <si>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</si>
  <si>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</si>
  <si>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</si>
  <si>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</si>
  <si>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</si>
  <si>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</si>
  <si>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</si>
  <si>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</si>
  <si>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</si>
  <si>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</si>
  <si>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</si>
  <si>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</si>
  <si>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</si>
  <si>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</si>
  <si>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</si>
  <si>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</si>
  <si>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</si>
  <si>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</si>
  <si>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</si>
  <si>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</si>
  <si>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</si>
  <si>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</si>
  <si>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</si>
  <si>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</si>
  <si>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</si>
  <si>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</si>
  <si>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</si>
  <si>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</si>
  <si>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</si>
  <si>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</si>
  <si>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</si>
  <si>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</si>
  <si>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</si>
  <si>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</si>
  <si>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</si>
  <si>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</si>
  <si>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</si>
  <si>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</si>
  <si>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</si>
  <si>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</si>
  <si>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</si>
  <si>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</si>
  <si>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</si>
  <si>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</si>
  <si>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</si>
  <si>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</si>
  <si>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</si>
  <si>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</si>
  <si>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</si>
  <si>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</si>
  <si>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</si>
  <si>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</si>
  <si>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</si>
  <si>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</si>
  <si>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</si>
  <si>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</si>
  <si>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</si>
  <si>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</si>
  <si>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</si>
  <si>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</si>
  <si>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</si>
  <si>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</si>
  <si>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</si>
  <si>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</si>
  <si>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</si>
  <si>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</si>
  <si>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</si>
  <si>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</si>
  <si>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</si>
  <si>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</si>
  <si>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</si>
  <si>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</si>
  <si>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</si>
  <si>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</si>
  <si>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</si>
  <si>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</si>
  <si>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</si>
  <si>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</si>
  <si>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</si>
  <si>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</si>
  <si>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</si>
  <si>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</si>
  <si>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</si>
  <si>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</si>
  <si>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</si>
  <si>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</si>
  <si>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</si>
  <si>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</si>
  <si>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</si>
  <si>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</si>
  <si>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</si>
  <si>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</si>
  <si>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</si>
  <si>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</si>
  <si>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</si>
  <si>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</si>
  <si>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</si>
  <si>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</si>
  <si>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</si>
  <si>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</si>
  <si>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</si>
  <si>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</si>
  <si>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</si>
  <si>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</si>
  <si>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</si>
  <si>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</si>
  <si>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</si>
  <si>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</si>
  <si>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</si>
  <si>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</si>
  <si>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</si>
  <si>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</si>
  <si>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</si>
  <si>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</si>
  <si>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</si>
  <si>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</si>
  <si>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</si>
  <si>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</si>
  <si>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</si>
  <si>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</si>
  <si>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</si>
  <si>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</si>
  <si>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</si>
  <si>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</si>
  <si>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</si>
  <si>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</si>
  <si>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</si>
  <si>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</si>
  <si>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</si>
  <si>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</si>
  <si>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</si>
  <si>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</si>
  <si>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</si>
  <si>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</si>
  <si>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</si>
  <si>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</si>
  <si>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</si>
  <si>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</si>
  <si>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</si>
  <si>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</si>
  <si>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</si>
  <si>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</si>
  <si>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</si>
  <si>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</si>
  <si>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</si>
  <si>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</si>
  <si>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</si>
  <si>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</si>
  <si>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</si>
  <si>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</si>
  <si>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</si>
  <si>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</si>
  <si>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</si>
  <si>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</si>
  <si>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</si>
  <si>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</si>
  <si>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</si>
  <si>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</si>
  <si>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</si>
  <si>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</si>
  <si>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</si>
  <si>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</si>
  <si>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</si>
  <si>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</si>
  <si>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</si>
  <si>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</si>
  <si>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</si>
  <si>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</si>
  <si>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</si>
  <si>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</si>
  <si>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</si>
  <si>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</si>
  <si>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</si>
  <si>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</si>
  <si>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</si>
  <si>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</si>
  <si>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</si>
  <si>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</si>
  <si>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</si>
  <si>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</si>
  <si>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</si>
  <si>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</si>
  <si>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</si>
  <si>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</si>
  <si>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</si>
  <si>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</si>
  <si>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</si>
  <si>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</si>
  <si>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</si>
  <si>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</si>
  <si>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</si>
  <si>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</si>
  <si>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</si>
  <si>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</si>
  <si>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</si>
  <si>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</si>
  <si>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</si>
  <si>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</si>
  <si>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</si>
  <si>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</si>
  <si>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</si>
  <si>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</si>
  <si>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</si>
  <si>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</si>
  <si>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</si>
  <si>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</si>
  <si>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</si>
  <si>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</si>
  <si>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</si>
  <si>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</si>
  <si>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</si>
  <si>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</si>
  <si>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</si>
  <si>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</si>
  <si>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</si>
  <si>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</si>
  <si>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</si>
  <si>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</si>
  <si>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</si>
  <si>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</si>
  <si>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</si>
  <si>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</si>
  <si>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</si>
  <si>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</si>
  <si>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</si>
  <si>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</si>
  <si>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</si>
  <si>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</si>
  <si>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</si>
  <si>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</si>
  <si>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</si>
  <si>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</si>
  <si>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</si>
  <si>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</si>
  <si>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</si>
  <si>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</si>
  <si>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</si>
  <si>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</si>
  <si>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</si>
  <si>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</si>
  <si>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</si>
  <si>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</si>
  <si>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</si>
  <si>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</si>
  <si>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</si>
  <si>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</si>
  <si>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</si>
  <si>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</si>
  <si>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</si>
  <si>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</si>
  <si>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</si>
  <si>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</si>
  <si>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</si>
  <si>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</si>
  <si>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</si>
  <si>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</si>
  <si>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</si>
  <si>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</si>
  <si>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</si>
  <si>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</si>
  <si>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</si>
  <si>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</si>
  <si>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</si>
  <si>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</si>
  <si>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</si>
  <si>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</si>
  <si>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</si>
  <si>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</si>
  <si>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</si>
  <si>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</si>
  <si>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</si>
  <si>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</si>
  <si>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</si>
  <si>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</si>
  <si>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</si>
  <si>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</si>
  <si>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</si>
  <si>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</si>
  <si>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</si>
  <si>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</si>
  <si>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</si>
  <si>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</si>
  <si>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</si>
  <si>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</si>
  <si>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</si>
  <si>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</si>
  <si>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</si>
  <si>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</si>
  <si>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</si>
  <si>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</si>
  <si>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</si>
  <si>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</si>
  <si>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</si>
  <si>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</si>
  <si>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</si>
  <si>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</si>
  <si>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</si>
  <si>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</si>
  <si>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</si>
  <si>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</si>
  <si>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</si>
  <si>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</si>
  <si>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</si>
  <si>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</si>
  <si>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</si>
  <si>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</si>
  <si>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</si>
  <si>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</si>
  <si>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</si>
  <si>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</si>
  <si>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</si>
  <si>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</si>
  <si>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</si>
  <si>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</si>
  <si>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</si>
  <si>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</si>
  <si>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</si>
  <si>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</si>
  <si>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</si>
  <si>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</si>
  <si>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</si>
  <si>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</si>
  <si>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</si>
  <si>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</si>
  <si>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</si>
  <si>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</si>
  <si>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</si>
  <si>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</si>
  <si>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</si>
  <si>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</si>
  <si>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</si>
  <si>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</si>
  <si>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</si>
  <si>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</si>
  <si>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</si>
  <si>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</si>
  <si>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</si>
  <si>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</si>
  <si>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</si>
  <si>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</si>
  <si>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</si>
  <si>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</si>
  <si>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</si>
  <si>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</si>
  <si>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</si>
  <si>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</si>
  <si>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</si>
  <si>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</si>
  <si>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</si>
  <si>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</si>
  <si>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</si>
  <si>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</si>
  <si>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</si>
  <si>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</si>
  <si>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</si>
  <si>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</si>
  <si>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</si>
  <si>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</si>
  <si>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</si>
  <si>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</si>
  <si>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</si>
  <si>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</si>
  <si>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</si>
  <si>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</si>
  <si>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</si>
  <si>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</si>
  <si>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</si>
  <si>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</si>
  <si>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</si>
  <si>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</si>
  <si>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</si>
  <si>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</si>
  <si>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</si>
  <si>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</si>
  <si>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</si>
  <si>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</si>
  <si>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</si>
  <si>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</si>
  <si>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</si>
  <si>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</si>
  <si>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</si>
  <si>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</si>
  <si>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</si>
  <si>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</si>
  <si>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</si>
  <si>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</si>
  <si>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</si>
  <si>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</si>
  <si>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</si>
  <si>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</si>
  <si>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</si>
  <si>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</si>
  <si>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</si>
  <si>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</si>
  <si>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</si>
  <si>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</si>
  <si>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</si>
  <si>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</si>
  <si>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</si>
  <si>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</si>
  <si>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</si>
  <si>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</si>
  <si>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</si>
  <si>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</si>
  <si>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</si>
  <si>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</si>
  <si>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</si>
  <si>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</si>
  <si>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</si>
  <si>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</si>
  <si>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</si>
  <si>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</si>
  <si>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</si>
  <si>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</si>
  <si>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</si>
  <si>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</si>
  <si>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</si>
  <si>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</si>
  <si>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</si>
  <si>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</si>
  <si>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</si>
  <si>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</si>
  <si>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</si>
  <si>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</si>
  <si>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</si>
  <si>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</si>
  <si>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</si>
  <si>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</si>
  <si>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</si>
  <si>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</si>
  <si>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</si>
  <si>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</si>
  <si>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</si>
  <si>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</si>
  <si>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</si>
  <si>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</si>
  <si>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</si>
  <si>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</si>
  <si>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</si>
  <si>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</si>
  <si>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</si>
  <si>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</si>
  <si>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</si>
  <si>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</si>
  <si>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</si>
  <si>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</si>
  <si>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</si>
  <si>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</si>
  <si>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</si>
  <si>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</si>
  <si>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</si>
  <si>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</si>
  <si>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</si>
  <si>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</si>
  <si>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</si>
  <si>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</si>
  <si>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</si>
  <si>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</si>
  <si>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</si>
  <si>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</si>
  <si>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</si>
  <si>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</si>
  <si>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</si>
  <si>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</si>
  <si>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</si>
  <si>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</si>
  <si>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</si>
  <si>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</si>
  <si>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</si>
  <si>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</si>
  <si>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</si>
  <si>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</si>
  <si>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</si>
  <si>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</si>
  <si>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</si>
  <si>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</si>
  <si>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</si>
  <si>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</si>
  <si>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</si>
  <si>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</si>
  <si>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</si>
  <si>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</si>
  <si>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</si>
  <si>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</si>
  <si>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</si>
  <si>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</si>
  <si>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</si>
  <si>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</si>
  <si>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</si>
  <si>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</si>
  <si>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</si>
  <si>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</si>
  <si>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</si>
  <si>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</si>
  <si>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</si>
  <si>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</si>
  <si>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</si>
  <si>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</si>
  <si>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</si>
  <si>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</si>
  <si>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</si>
  <si>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</si>
  <si>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</si>
  <si>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</si>
  <si>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</si>
  <si>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</si>
  <si>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</si>
  <si>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</si>
  <si>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</si>
  <si>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</si>
  <si>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</si>
  <si>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</si>
  <si>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</si>
  <si>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</si>
  <si>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</si>
  <si>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</si>
  <si>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</si>
  <si>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</si>
  <si>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</si>
  <si>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</si>
  <si>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</si>
  <si>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</si>
  <si>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</si>
  <si>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</si>
  <si>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</si>
  <si>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</si>
  <si>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</si>
  <si>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</si>
  <si>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</si>
  <si>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</si>
  <si>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</si>
  <si>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</si>
  <si>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</si>
  <si>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</si>
  <si>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</si>
  <si>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</si>
  <si>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</si>
  <si>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</si>
  <si>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</si>
  <si>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</si>
  <si>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</si>
  <si>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</si>
  <si>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</si>
  <si>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</si>
  <si>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</si>
  <si>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</si>
  <si>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</si>
  <si>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</si>
  <si>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</si>
  <si>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</si>
  <si>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</si>
  <si>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</si>
  <si>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</si>
  <si>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</si>
  <si>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</si>
  <si>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</si>
  <si>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</si>
  <si>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</si>
  <si>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</si>
  <si>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</si>
  <si>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</si>
  <si>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</si>
  <si>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</si>
  <si>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</si>
  <si>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</si>
  <si>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</si>
  <si>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</si>
  <si>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</si>
  <si>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</si>
  <si>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</si>
  <si>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</si>
  <si>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</si>
  <si>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</si>
  <si>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</si>
  <si>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</si>
  <si>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</si>
  <si>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</si>
  <si>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</si>
  <si>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</si>
  <si>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</si>
  <si>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</si>
  <si>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</si>
  <si>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</si>
  <si>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</si>
  <si>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</si>
  <si>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</si>
  <si>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</si>
  <si>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</si>
  <si>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</si>
  <si>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</si>
  <si>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</si>
  <si>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</si>
  <si>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</si>
  <si>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</si>
  <si>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</si>
  <si>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</si>
  <si>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</si>
  <si>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</si>
  <si>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</si>
  <si>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</si>
  <si>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</si>
  <si>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</si>
  <si>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</si>
  <si>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</si>
  <si>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</si>
  <si>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</si>
  <si>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</si>
  <si>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</si>
  <si>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</si>
  <si>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</si>
  <si>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</si>
  <si>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</si>
  <si>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</si>
  <si>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</si>
  <si>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</si>
  <si>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</si>
  <si>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</si>
  <si>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</si>
  <si>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</si>
  <si>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</si>
  <si>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</si>
  <si>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</si>
  <si>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</si>
  <si>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</si>
  <si>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</si>
  <si>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</si>
  <si>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</si>
  <si>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</si>
  <si>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</si>
  <si>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</si>
  <si>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</si>
  <si>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</si>
  <si>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</si>
  <si>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</si>
  <si>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</si>
  <si>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</si>
  <si>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</si>
  <si>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</si>
  <si>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</si>
  <si>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</si>
  <si>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</si>
  <si>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</si>
  <si>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</si>
  <si>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</si>
  <si>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</si>
  <si>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</si>
  <si>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</si>
  <si>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</si>
  <si>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</si>
  <si>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</si>
  <si>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</si>
  <si>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</si>
  <si>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</si>
  <si>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</si>
  <si>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</si>
  <si>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</si>
  <si>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</si>
  <si>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</si>
  <si>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</si>
  <si>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</si>
  <si>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</si>
  <si>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</si>
  <si>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</si>
  <si>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</si>
  <si>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</si>
  <si>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</si>
  <si>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</si>
  <si>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</si>
  <si>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</si>
  <si>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</si>
  <si>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</si>
  <si>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</si>
  <si>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</si>
  <si>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</si>
  <si>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</si>
  <si>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</si>
  <si>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</si>
  <si>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</si>
  <si>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</si>
  <si>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</si>
  <si>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</si>
  <si>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</si>
  <si>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</si>
  <si>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</si>
  <si>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</si>
  <si>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</si>
  <si>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</si>
  <si>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</si>
  <si>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</si>
  <si>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</si>
  <si>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</si>
  <si>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</si>
  <si>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</si>
  <si>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</si>
  <si>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</si>
  <si>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</si>
  <si>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</si>
  <si>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</si>
  <si>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</si>
  <si>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</si>
  <si>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</si>
  <si>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</si>
  <si>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</si>
  <si>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</si>
  <si>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</si>
  <si>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</si>
  <si>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</si>
  <si>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</si>
  <si>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</si>
  <si>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</si>
  <si>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</si>
  <si>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</si>
  <si>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</si>
  <si>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</si>
  <si>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</si>
  <si>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</si>
  <si>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</si>
  <si>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</si>
  <si>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</si>
  <si>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</si>
  <si>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</si>
  <si>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</si>
  <si>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</si>
  <si>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</si>
  <si>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</si>
  <si>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</si>
  <si>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</si>
  <si>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</si>
  <si>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</si>
  <si>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</si>
  <si>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</si>
  <si>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</si>
  <si>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</si>
  <si>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</si>
  <si>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</si>
  <si>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</si>
  <si>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</si>
  <si>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</si>
  <si>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</si>
  <si>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</si>
  <si>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</si>
  <si>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</si>
  <si>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</si>
  <si>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</si>
  <si>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</si>
  <si>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</si>
  <si>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</si>
  <si>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</si>
  <si>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</si>
  <si>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</si>
  <si>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</si>
  <si>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</si>
  <si>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</si>
  <si>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</si>
  <si>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</si>
  <si>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</si>
  <si>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</si>
  <si>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</si>
  <si>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</si>
  <si>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</si>
  <si>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</si>
  <si>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</si>
  <si>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</si>
  <si>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</si>
  <si>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</si>
  <si>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</si>
  <si>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</si>
  <si>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</si>
  <si>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</si>
  <si>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</si>
  <si>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</si>
  <si>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</si>
  <si>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</si>
  <si>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</si>
  <si>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</si>
  <si>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</si>
  <si>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</si>
  <si>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</si>
  <si>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</si>
  <si>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</si>
  <si>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</si>
  <si>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</si>
  <si>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</si>
  <si>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</si>
  <si>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</si>
  <si>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</si>
  <si>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</si>
  <si>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</si>
  <si>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</si>
  <si>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</si>
  <si>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</si>
  <si>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</si>
  <si>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</si>
  <si>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</si>
  <si>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</si>
  <si>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</si>
  <si>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</si>
  <si>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</si>
  <si>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</si>
  <si>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</si>
  <si>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</si>
  <si>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</si>
  <si>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</si>
  <si>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</si>
  <si>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</si>
  <si>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</si>
  <si>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</si>
  <si>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</si>
  <si>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</si>
  <si>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</si>
  <si>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</si>
  <si>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</si>
  <si>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</si>
  <si>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</si>
  <si>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</si>
  <si>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</si>
  <si>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</si>
  <si>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</si>
  <si>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</si>
  <si>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</si>
  <si>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</si>
  <si>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</si>
  <si>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</si>
  <si>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</si>
  <si>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</si>
  <si>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</si>
  <si>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</si>
  <si>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</si>
  <si>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</si>
  <si>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</si>
  <si>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</si>
  <si>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</si>
  <si>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</si>
  <si>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</si>
  <si>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</si>
  <si>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</si>
  <si>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</si>
  <si>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</si>
  <si>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</si>
  <si>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</si>
  <si>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</si>
  <si>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</si>
  <si>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</si>
  <si>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</si>
  <si>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</si>
  <si>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</si>
  <si>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</si>
  <si>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</si>
  <si>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</si>
  <si>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</si>
  <si>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</si>
  <si>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</si>
  <si>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</si>
  <si>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</si>
  <si>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</si>
  <si>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</si>
  <si>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</si>
  <si>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</si>
  <si>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</si>
  <si>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</si>
  <si>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</si>
  <si>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</si>
  <si>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</si>
  <si>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</si>
  <si>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</si>
  <si>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</si>
  <si>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</si>
  <si>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</si>
  <si>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</si>
  <si>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</si>
  <si>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</si>
  <si>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</si>
  <si>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</si>
  <si>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</si>
  <si>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</si>
  <si>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</si>
  <si>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</si>
  <si>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</si>
  <si>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</si>
  <si>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</si>
  <si>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</si>
  <si>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</si>
  <si>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</si>
  <si>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</si>
  <si>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</si>
  <si>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</si>
  <si>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</si>
  <si>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</si>
  <si>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</si>
  <si>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</si>
  <si>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</si>
  <si>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</si>
  <si>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</si>
  <si>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</si>
  <si>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</si>
  <si>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</si>
  <si>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</si>
  <si>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</si>
  <si>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</si>
  <si>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</si>
  <si>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</si>
  <si>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</si>
  <si>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</si>
  <si>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</si>
  <si>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</si>
  <si>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</si>
  <si>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</si>
  <si>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</si>
  <si>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</si>
  <si>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</si>
  <si>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</si>
  <si>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</si>
  <si>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</si>
  <si>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</si>
  <si>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</si>
  <si>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</si>
  <si>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</si>
  <si>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</si>
  <si>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</si>
  <si>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</si>
  <si>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</si>
  <si>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</si>
  <si>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</si>
  <si>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</si>
  <si>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</si>
  <si>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</si>
  <si>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</si>
  <si>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</si>
  <si>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</si>
  <si>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</si>
  <si>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</si>
  <si>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</si>
  <si>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</si>
  <si>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</si>
  <si>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</si>
  <si>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</si>
  <si>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</si>
  <si>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</si>
  <si>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</si>
  <si>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</si>
  <si>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</si>
  <si>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</si>
  <si>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</si>
  <si>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</si>
  <si>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</si>
  <si>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</si>
  <si>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</si>
  <si>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</si>
  <si>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</si>
  <si>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</si>
  <si>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</si>
  <si>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</si>
  <si>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</si>
  <si>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</si>
  <si>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</si>
  <si>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</si>
  <si>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</si>
  <si>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</si>
  <si>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</si>
  <si>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</si>
  <si>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</si>
  <si>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</si>
  <si>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</si>
  <si>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</si>
  <si>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</si>
  <si>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</si>
  <si>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</si>
  <si>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</si>
  <si>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</si>
  <si>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</si>
  <si>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</si>
  <si>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</si>
  <si>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</si>
  <si>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</si>
  <si>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</si>
  <si>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</si>
  <si>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</si>
  <si>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</si>
  <si>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</si>
  <si>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</si>
  <si>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</si>
  <si>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</si>
  <si>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</si>
  <si>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</si>
  <si>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</si>
  <si>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</si>
  <si>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</si>
  <si>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</si>
  <si>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</si>
  <si>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</si>
  <si>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</si>
  <si>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</si>
  <si>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</si>
  <si>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</si>
  <si>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</si>
  <si>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</si>
  <si>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</si>
  <si>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</si>
  <si>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</si>
  <si>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</si>
  <si>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</si>
  <si>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</si>
  <si>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</si>
  <si>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</si>
  <si>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</si>
  <si>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</si>
  <si>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</si>
  <si>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</si>
  <si>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</si>
  <si>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</si>
  <si>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</si>
  <si>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</si>
  <si>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</si>
  <si>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</si>
  <si>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</si>
  <si>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</si>
  <si>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</si>
  <si>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</si>
  <si>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</si>
  <si>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</si>
  <si>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</si>
  <si>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</si>
  <si>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</si>
  <si>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</si>
  <si>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</si>
  <si>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</si>
  <si>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</si>
  <si>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</si>
  <si>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</si>
  <si>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</si>
  <si>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</si>
  <si>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</si>
  <si>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</si>
  <si>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</si>
  <si>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</si>
  <si>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</si>
  <si>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</si>
  <si>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</si>
  <si>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</si>
  <si>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</si>
  <si>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</si>
  <si>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</si>
  <si>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</si>
  <si>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</si>
  <si>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</si>
  <si>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</si>
  <si>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</si>
  <si>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</si>
  <si>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</si>
  <si>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</si>
  <si>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</si>
  <si>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</si>
  <si>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</si>
  <si>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</si>
  <si>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</si>
  <si>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</si>
  <si>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</si>
  <si>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</si>
  <si>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</si>
  <si>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</si>
  <si>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</si>
  <si>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</si>
  <si>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</si>
  <si>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</si>
  <si>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</si>
  <si>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</si>
  <si>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</si>
  <si>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</si>
  <si>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</si>
  <si>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</si>
  <si>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</si>
  <si>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</si>
  <si>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</si>
  <si>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</si>
  <si>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</si>
  <si>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</si>
  <si>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</si>
  <si>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</si>
  <si>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</si>
  <si>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</si>
  <si>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</si>
  <si>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</si>
  <si>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</si>
  <si>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</si>
  <si>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</si>
  <si>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</si>
  <si>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</si>
  <si>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</si>
  <si>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</si>
  <si>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</si>
  <si>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</si>
  <si>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</si>
  <si>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</si>
  <si>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</si>
  <si>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</si>
  <si>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</si>
  <si>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</si>
  <si>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</si>
  <si>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</si>
  <si>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</si>
  <si>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</si>
  <si>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</si>
  <si>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</si>
  <si>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</si>
  <si>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</si>
  <si>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</si>
  <si>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</si>
  <si>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</si>
  <si>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</si>
  <si>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</si>
  <si>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</si>
  <si>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</si>
  <si>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</si>
  <si>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</si>
  <si>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</si>
  <si>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</si>
  <si>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</si>
  <si>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</si>
  <si>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</si>
  <si>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</si>
  <si>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</si>
  <si>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</si>
  <si>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</si>
  <si>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</si>
  <si>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</si>
  <si>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</si>
  <si>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</si>
  <si>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</si>
  <si>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</si>
  <si>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</si>
  <si>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</si>
  <si>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</si>
  <si>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</si>
  <si>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</si>
  <si>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</si>
  <si>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</si>
  <si>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</si>
  <si>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</si>
  <si>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</si>
  <si>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</si>
  <si>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</si>
  <si>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</si>
  <si>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</si>
  <si>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</si>
  <si>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</si>
  <si>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</si>
  <si>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</si>
  <si>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</si>
  <si>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</si>
  <si>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</si>
  <si>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</si>
  <si>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</si>
  <si>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</si>
  <si>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</si>
  <si>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</si>
  <si>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</si>
  <si>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</si>
  <si>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</si>
  <si>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</si>
  <si>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</si>
  <si>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</si>
  <si>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</si>
  <si>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</si>
  <si>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</si>
  <si>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</si>
  <si>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</si>
  <si>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</si>
  <si>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</si>
  <si>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</si>
  <si>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</si>
  <si>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</si>
  <si>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</si>
  <si>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</si>
  <si>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</si>
  <si>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</si>
  <si>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</si>
  <si>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</si>
  <si>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</si>
  <si>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</si>
  <si>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</si>
  <si>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</si>
  <si>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</si>
  <si>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</si>
  <si>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</si>
  <si>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</si>
  <si>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</si>
  <si>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</si>
  <si>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</si>
  <si>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</si>
  <si>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</si>
  <si>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</si>
  <si>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</si>
  <si>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</si>
  <si>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</si>
  <si>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</si>
  <si>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</si>
  <si>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</si>
  <si>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</si>
  <si>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</si>
  <si>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</si>
  <si>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</si>
  <si>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</si>
  <si>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</si>
  <si>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</si>
  <si>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</si>
  <si>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</si>
  <si>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</si>
  <si>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</si>
  <si>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</si>
  <si>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</si>
  <si>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</si>
  <si>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</si>
  <si>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</si>
  <si>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</si>
  <si>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</si>
  <si>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</si>
  <si>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</si>
  <si>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</si>
  <si>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</si>
  <si>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</si>
  <si>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</si>
  <si>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</si>
  <si>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</si>
  <si>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</si>
  <si>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</si>
  <si>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</si>
  <si>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</si>
  <si>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</si>
  <si>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</si>
  <si>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</si>
  <si>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</si>
  <si>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</si>
  <si>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</si>
  <si>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</si>
  <si>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</si>
  <si>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</si>
  <si>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</si>
  <si>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</si>
  <si>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</si>
  <si>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</si>
  <si>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</si>
  <si>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</si>
  <si>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</si>
  <si>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</si>
  <si>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</si>
  <si>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</si>
  <si>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</si>
  <si>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</si>
  <si>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</si>
  <si>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</si>
  <si>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</si>
  <si>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</si>
  <si>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</si>
  <si>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</si>
  <si>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</si>
  <si>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</si>
  <si>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</si>
  <si>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</si>
  <si>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</si>
  <si>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</si>
  <si>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</si>
  <si>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</si>
  <si>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</si>
  <si>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</si>
  <si>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</si>
  <si>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</si>
  <si>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</si>
  <si>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</si>
  <si>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</si>
  <si>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</si>
  <si>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</si>
  <si>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</si>
  <si>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</si>
  <si>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</si>
  <si>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</si>
  <si>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</si>
  <si>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</si>
  <si>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</si>
  <si>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</si>
  <si>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</si>
  <si>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</si>
  <si>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</si>
  <si>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</si>
  <si>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</si>
  <si>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</si>
  <si>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</si>
  <si>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</si>
  <si>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</si>
  <si>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</si>
  <si>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</si>
  <si>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</si>
  <si>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</si>
  <si>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</si>
  <si>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</si>
  <si>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</si>
  <si>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</si>
  <si>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</si>
  <si>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</si>
  <si>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</si>
  <si>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</si>
  <si>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</si>
  <si>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</si>
  <si>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</si>
  <si>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</si>
  <si>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</si>
  <si>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</si>
  <si>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</si>
  <si>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</si>
  <si>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</si>
  <si>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</si>
  <si>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</si>
  <si>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</si>
  <si>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</si>
  <si>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</si>
  <si>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</si>
  <si>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</si>
  <si>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</si>
  <si>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</si>
  <si>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</si>
  <si>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</si>
  <si>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</si>
  <si>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</si>
  <si>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</si>
  <si>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</si>
  <si>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</si>
  <si>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</si>
  <si>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</si>
  <si>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</si>
  <si>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</si>
  <si>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</si>
  <si>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</si>
  <si>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</si>
  <si>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</si>
  <si>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</si>
  <si>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</si>
  <si>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</si>
  <si>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</si>
  <si>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</si>
  <si>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</si>
  <si>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</si>
  <si>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</si>
  <si>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</si>
  <si>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</si>
  <si>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</si>
  <si>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</si>
  <si>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</si>
  <si>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</si>
  <si>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</si>
  <si>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</si>
  <si>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</si>
  <si>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</si>
  <si>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</si>
  <si>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</si>
  <si>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</si>
  <si>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</si>
  <si>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</si>
  <si>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</si>
  <si>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</si>
  <si>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</si>
  <si>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</si>
  <si>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</si>
  <si>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</si>
  <si>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</si>
  <si>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</si>
  <si>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</si>
  <si>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</si>
  <si>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</si>
  <si>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</si>
  <si>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</si>
  <si>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</si>
  <si>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</si>
  <si>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</si>
  <si>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</si>
  <si>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</si>
  <si>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</si>
  <si>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</si>
  <si>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</si>
  <si>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</si>
  <si>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</si>
  <si>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</si>
  <si>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</si>
  <si>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</si>
  <si>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</si>
  <si>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</si>
  <si>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</si>
  <si>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</si>
  <si>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</si>
  <si>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</si>
  <si>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</si>
  <si>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</si>
  <si>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</si>
  <si>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</si>
  <si>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</si>
  <si>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</si>
  <si>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</si>
  <si>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</si>
  <si>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</si>
  <si>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</si>
  <si>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</si>
  <si>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</si>
  <si>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</si>
  <si>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</si>
  <si>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</si>
  <si>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</si>
  <si>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</si>
  <si>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</si>
  <si>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</si>
  <si>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</si>
  <si>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</si>
  <si>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</si>
  <si>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</si>
  <si>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</si>
  <si>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</si>
  <si>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</si>
  <si>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</si>
  <si>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</si>
  <si>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</si>
  <si>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</si>
  <si>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</si>
  <si>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</si>
  <si>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</si>
  <si>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</si>
  <si>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</si>
  <si>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</si>
  <si>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</si>
  <si>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</si>
  <si>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</si>
  <si>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</si>
  <si>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</si>
  <si>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</si>
  <si>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</si>
  <si>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</si>
  <si>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</si>
  <si>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</si>
  <si>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</si>
  <si>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</si>
  <si>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</si>
  <si>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</si>
  <si>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</si>
  <si>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</si>
  <si>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</si>
  <si>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</si>
  <si>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</si>
  <si>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</si>
  <si>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</si>
  <si>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</si>
  <si>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</si>
  <si>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</si>
  <si>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</si>
  <si>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</si>
  <si>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</si>
  <si>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</si>
  <si>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</si>
  <si>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</si>
  <si>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</si>
  <si>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</si>
  <si>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</si>
  <si>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</si>
  <si>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</si>
  <si>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</si>
  <si>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</si>
  <si>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</si>
  <si>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</si>
  <si>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</si>
  <si>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</si>
  <si>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</si>
  <si>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</si>
  <si>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</si>
  <si>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</si>
  <si>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</si>
  <si>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</si>
  <si>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</si>
  <si>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</si>
  <si>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</si>
  <si>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</si>
  <si>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</si>
  <si>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</si>
  <si>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</si>
  <si>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</si>
  <si>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</si>
  <si>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</si>
  <si>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</si>
  <si>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</si>
  <si>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</si>
  <si>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</si>
  <si>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</si>
  <si>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</si>
  <si>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</si>
  <si>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</si>
  <si>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</si>
  <si>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</si>
  <si>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</si>
  <si>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</si>
  <si>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</si>
  <si>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</si>
  <si>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</si>
  <si>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</si>
  <si>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</si>
  <si>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</si>
  <si>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</si>
  <si>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</si>
  <si>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</si>
  <si>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</si>
  <si>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</si>
  <si>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</si>
  <si>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</si>
  <si>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</si>
  <si>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</si>
  <si>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</si>
  <si>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</si>
  <si>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</si>
  <si>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</si>
  <si>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</si>
  <si>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</si>
  <si>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</si>
  <si>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</si>
  <si>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</si>
  <si>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</si>
  <si>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</si>
  <si>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</si>
  <si>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</si>
  <si>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</si>
  <si>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</si>
  <si>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</si>
  <si>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</si>
  <si>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</si>
  <si>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</si>
  <si>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</si>
  <si>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</si>
  <si>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</si>
  <si>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</si>
  <si>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</si>
  <si>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</si>
  <si>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</si>
  <si>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</si>
  <si>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</si>
  <si>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</si>
  <si>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</si>
  <si>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</si>
  <si>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</si>
  <si>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</si>
  <si>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</si>
  <si>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</si>
  <si>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</si>
  <si>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</si>
  <si>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</si>
  <si>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</si>
  <si>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</si>
  <si>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</si>
  <si>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</si>
  <si>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</si>
  <si>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</si>
  <si>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</si>
  <si>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</si>
  <si>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</si>
  <si>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</si>
  <si>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</si>
  <si>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</si>
  <si>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</si>
  <si>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</si>
  <si>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</si>
  <si>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</si>
  <si>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</si>
  <si>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</si>
  <si>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</si>
  <si>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</si>
  <si>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</si>
  <si>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</si>
  <si>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</si>
  <si>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</si>
  <si>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</si>
  <si>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</si>
  <si>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</si>
  <si>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</si>
  <si>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</si>
  <si>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</si>
  <si>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</si>
  <si>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</si>
  <si>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</si>
  <si>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</si>
  <si>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</si>
  <si>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</si>
  <si>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</si>
  <si>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</si>
  <si>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</si>
  <si>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</si>
  <si>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</si>
  <si>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</si>
  <si>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</si>
  <si>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</si>
  <si>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</si>
  <si>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</si>
  <si>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</si>
  <si>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</si>
  <si>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</si>
  <si>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</si>
  <si>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</si>
  <si>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</si>
  <si>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</si>
  <si>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</si>
  <si>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</si>
  <si>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</si>
  <si>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</si>
  <si>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</si>
  <si>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</si>
  <si>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</si>
  <si>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</si>
  <si>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</si>
  <si>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</si>
  <si>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</si>
  <si>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</si>
  <si>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</si>
  <si>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</si>
  <si>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</si>
  <si>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</si>
  <si>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</si>
  <si>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</si>
  <si>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</si>
  <si>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</si>
  <si>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</si>
  <si>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</si>
  <si>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</si>
  <si>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</si>
  <si>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</si>
  <si>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</si>
  <si>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</si>
  <si>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</si>
  <si>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</si>
  <si>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</si>
  <si>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</si>
  <si>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</si>
  <si>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</si>
  <si>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</si>
  <si>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</si>
  <si>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</si>
  <si>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</si>
  <si>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</si>
  <si>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</si>
  <si>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</si>
  <si>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</si>
  <si>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</si>
  <si>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</si>
  <si>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</si>
  <si>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</si>
  <si>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</si>
  <si>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</si>
  <si>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</si>
  <si>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</si>
  <si>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</si>
  <si>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</si>
  <si>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</si>
  <si>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</si>
  <si>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</si>
  <si>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</si>
  <si>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</si>
  <si>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</si>
  <si>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</si>
  <si>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</si>
  <si>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</si>
  <si>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</si>
  <si>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</si>
  <si>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</si>
  <si>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</si>
  <si>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</si>
  <si>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</si>
  <si>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</si>
  <si>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</si>
  <si>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</si>
  <si>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</si>
  <si>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</si>
  <si>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</si>
  <si>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</si>
  <si>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</si>
  <si>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</si>
  <si>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</si>
  <si>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</si>
  <si>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</si>
  <si>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</si>
  <si>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</si>
  <si>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</si>
  <si>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</si>
  <si>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</si>
  <si>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</si>
  <si>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</si>
  <si>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</si>
  <si>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</si>
  <si>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</si>
  <si>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</si>
  <si>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</si>
  <si>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</si>
  <si>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</si>
  <si>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</si>
  <si>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</si>
  <si>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</si>
  <si>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</si>
  <si>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</si>
  <si>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</si>
  <si>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</si>
  <si>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</si>
  <si>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</si>
  <si>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</si>
  <si>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</si>
  <si>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</si>
  <si>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</si>
  <si>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</si>
  <si>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</si>
  <si>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</si>
  <si>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</si>
  <si>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</si>
  <si>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</si>
  <si>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</si>
  <si>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</si>
  <si>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</si>
  <si>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</si>
  <si>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</si>
  <si>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</si>
  <si>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</si>
  <si>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</si>
  <si>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</si>
  <si>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</si>
  <si>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</si>
  <si>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</si>
  <si>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</si>
  <si>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</si>
  <si>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</si>
  <si>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</si>
  <si>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</si>
  <si>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</si>
  <si>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</si>
  <si>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</si>
  <si>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</si>
  <si>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</si>
  <si>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</si>
  <si>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</si>
  <si>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</si>
  <si>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</si>
  <si>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</si>
  <si>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</si>
  <si>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</si>
  <si>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</si>
  <si>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</si>
  <si>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</si>
  <si>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</si>
  <si>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</si>
  <si>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</si>
  <si>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</si>
  <si>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</si>
  <si>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</si>
  <si>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</si>
  <si>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</si>
  <si>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</si>
  <si>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</si>
  <si>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</si>
  <si>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</si>
  <si>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</si>
  <si>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</si>
  <si>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</si>
  <si>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</si>
  <si>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</si>
  <si>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</si>
  <si>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</si>
  <si>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</si>
  <si>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</si>
  <si>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</si>
  <si>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</si>
  <si>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</si>
  <si>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</si>
  <si>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</si>
  <si>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</si>
  <si>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</si>
  <si>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</si>
  <si>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</si>
  <si>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</si>
  <si>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</si>
  <si>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</si>
  <si>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</si>
  <si>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</si>
  <si>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</si>
  <si>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</si>
  <si>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</si>
  <si>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</si>
  <si>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</si>
  <si>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</si>
  <si>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</si>
  <si>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</si>
  <si>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</si>
  <si>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</si>
  <si>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</si>
  <si>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</si>
  <si>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</si>
  <si>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</si>
  <si>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</si>
  <si>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</si>
  <si>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</si>
  <si>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</si>
  <si>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</si>
  <si>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</si>
  <si>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</si>
  <si>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</si>
  <si>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</si>
  <si>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</si>
  <si>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</si>
  <si>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</si>
  <si>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</si>
  <si>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</si>
  <si>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</si>
  <si>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</si>
  <si>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</si>
  <si>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</si>
  <si>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</si>
  <si>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</si>
  <si>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</si>
  <si>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</si>
  <si>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</si>
  <si>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</si>
  <si>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</si>
  <si>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</si>
  <si>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</si>
  <si>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</si>
  <si>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</si>
  <si>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</si>
  <si>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</si>
  <si>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</si>
  <si>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</si>
  <si>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</si>
  <si>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</si>
  <si>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</si>
  <si>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</si>
  <si>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</si>
  <si>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</si>
  <si>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</si>
  <si>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</si>
  <si>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</si>
  <si>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</si>
  <si>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</si>
  <si>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</si>
  <si>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</si>
  <si>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</si>
  <si>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</si>
  <si>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</si>
  <si>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</si>
  <si>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</si>
  <si>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</si>
  <si>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</si>
  <si>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</si>
  <si>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</si>
  <si>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</si>
  <si>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</si>
  <si>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</si>
  <si>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</si>
  <si>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</si>
  <si>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</si>
  <si>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</si>
  <si>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</si>
  <si>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</si>
  <si>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</si>
  <si>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</si>
  <si>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</si>
  <si>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</si>
  <si>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</si>
  <si>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</si>
  <si>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</si>
  <si>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</si>
  <si>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</si>
  <si>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</si>
  <si>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</si>
  <si>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</si>
  <si>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</si>
  <si>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</si>
  <si>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</si>
  <si>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</si>
  <si>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</si>
  <si>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</si>
  <si>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</si>
  <si>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</si>
  <si>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</si>
  <si>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</si>
  <si>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</si>
  <si>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</si>
  <si>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</si>
  <si>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</si>
  <si>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</si>
  <si>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</si>
  <si>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</si>
  <si>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</si>
  <si>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</si>
  <si>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</si>
  <si>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</si>
  <si>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</si>
  <si>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</si>
  <si>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</si>
  <si>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</si>
  <si>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</si>
  <si>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</si>
  <si>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</si>
  <si>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</si>
  <si>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</si>
  <si>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</si>
  <si>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</si>
  <si>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</si>
  <si>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</si>
  <si>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</si>
  <si>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</si>
  <si>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</si>
  <si>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</si>
  <si>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</si>
  <si>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</si>
  <si>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</si>
  <si>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</si>
  <si>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</si>
  <si>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</si>
  <si>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</si>
  <si>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</si>
  <si>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</si>
  <si>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</si>
  <si>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</si>
  <si>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</si>
  <si>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</si>
  <si>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</si>
  <si>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</si>
  <si>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</si>
  <si>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</si>
  <si>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</si>
  <si>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</si>
  <si>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</si>
  <si>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</si>
  <si>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</si>
  <si>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</si>
  <si>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</si>
  <si>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</si>
  <si>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</si>
  <si>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</si>
  <si>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</si>
  <si>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</si>
  <si>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</si>
  <si>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</si>
  <si>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</si>
  <si>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</si>
  <si>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</si>
  <si>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</si>
  <si>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</si>
  <si>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</si>
  <si>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</si>
  <si>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</si>
  <si>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</si>
  <si>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</si>
  <si>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</si>
  <si>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</si>
  <si>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</si>
  <si>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</si>
  <si>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</si>
  <si>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</si>
  <si>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</si>
  <si>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</si>
  <si>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</si>
  <si>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</si>
  <si>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</si>
  <si>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</si>
  <si>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</si>
  <si>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</si>
  <si>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</si>
  <si>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</si>
  <si>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</si>
  <si>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</si>
  <si>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</si>
  <si>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</si>
  <si>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</si>
  <si>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</si>
  <si>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</si>
  <si>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</si>
  <si>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</si>
  <si>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</si>
  <si>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</si>
  <si>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</si>
  <si>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</si>
  <si>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</si>
  <si>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</si>
  <si>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</si>
  <si>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</si>
  <si>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</si>
  <si>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</si>
  <si>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</si>
  <si>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</si>
  <si>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</si>
  <si>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</si>
  <si>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</si>
  <si>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</si>
  <si>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</si>
  <si>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</si>
  <si>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</si>
  <si>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</si>
  <si>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</si>
  <si>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</si>
  <si>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</si>
  <si>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</si>
  <si>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</si>
  <si>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</si>
  <si>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</si>
  <si>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</si>
  <si>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</si>
  <si>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</si>
  <si>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</si>
  <si>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</si>
  <si>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</si>
  <si>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</si>
  <si>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</si>
  <si>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</si>
  <si>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</si>
  <si>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</si>
  <si>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</si>
  <si>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</si>
  <si>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</si>
  <si>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</si>
  <si>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</si>
  <si>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</si>
  <si>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</si>
  <si>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</si>
  <si>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</si>
  <si>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</si>
  <si>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</si>
  <si>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</si>
  <si>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</si>
  <si>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</si>
  <si>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</si>
  <si>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</si>
  <si>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</si>
  <si>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</si>
  <si>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</si>
  <si>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</si>
  <si>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</si>
  <si>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</si>
  <si>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</si>
  <si>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</si>
  <si>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</si>
  <si>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</si>
  <si>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</si>
  <si>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</si>
  <si>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</si>
  <si>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</si>
  <si>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</si>
  <si>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</si>
  <si>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</si>
  <si>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</si>
  <si>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</si>
  <si>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</si>
  <si>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</si>
  <si>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</si>
  <si>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</si>
  <si>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</si>
  <si>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</si>
  <si>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</si>
  <si>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</si>
  <si>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</si>
  <si>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</si>
  <si>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</si>
  <si>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</si>
  <si>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</si>
  <si>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</si>
  <si>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</si>
  <si>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</si>
  <si>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</si>
  <si>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</si>
  <si>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</si>
  <si>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</si>
  <si>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</si>
  <si>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</si>
  <si>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</si>
  <si>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</si>
  <si>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</si>
  <si>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</si>
  <si>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</si>
  <si>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</si>
  <si>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</si>
  <si>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</si>
  <si>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</si>
  <si>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</si>
  <si>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</si>
  <si>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</si>
  <si>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</si>
  <si>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</si>
  <si>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</si>
  <si>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</si>
  <si>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</si>
  <si>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</si>
  <si>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</si>
  <si>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</si>
  <si>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</si>
  <si>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</si>
  <si>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</si>
  <si>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</si>
  <si>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</si>
  <si>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</si>
  <si>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</si>
  <si>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</si>
  <si>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</si>
  <si>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</si>
  <si>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</si>
  <si>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</si>
  <si>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</si>
  <si>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</si>
  <si>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</si>
  <si>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</si>
  <si>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</si>
  <si>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</si>
  <si>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</si>
  <si>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</si>
  <si>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</si>
  <si>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</si>
  <si>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</si>
  <si>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</si>
  <si>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</si>
  <si>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</si>
  <si>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</si>
  <si>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</si>
  <si>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</si>
  <si>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</si>
  <si>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</si>
  <si>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</si>
  <si>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</si>
  <si>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</si>
  <si>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</si>
  <si>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</si>
  <si>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</si>
  <si>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</si>
  <si>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</si>
  <si>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</si>
  <si>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</si>
  <si>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</si>
  <si>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</si>
  <si>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</si>
  <si>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</si>
  <si>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</si>
  <si>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</si>
  <si>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</si>
  <si>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</si>
  <si>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</si>
  <si>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</si>
  <si>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</si>
  <si>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</si>
  <si>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</si>
  <si>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</si>
  <si>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</si>
  <si>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</si>
  <si>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</si>
  <si>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</si>
  <si>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</si>
  <si>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</si>
  <si>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</si>
  <si>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</si>
  <si>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</si>
  <si>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</si>
  <si>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</si>
  <si>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</si>
  <si>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</si>
  <si>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</si>
  <si>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</si>
  <si>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</si>
  <si>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</si>
  <si>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</si>
  <si>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</si>
  <si>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</si>
  <si>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</si>
  <si>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</si>
  <si>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</si>
  <si>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</si>
  <si>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</si>
  <si>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</si>
  <si>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</si>
  <si>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</si>
  <si>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</si>
  <si>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</si>
  <si>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</si>
  <si>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</si>
  <si>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</si>
  <si>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</si>
  <si>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</si>
  <si>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</si>
  <si>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</si>
  <si>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</si>
  <si>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</si>
  <si>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</si>
  <si>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</si>
  <si>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</si>
  <si>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</si>
  <si>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</si>
  <si>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</si>
  <si>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</si>
  <si>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</si>
  <si>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</si>
  <si>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</si>
  <si>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</si>
  <si>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</si>
  <si>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</si>
  <si>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</si>
  <si>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</si>
  <si>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</si>
  <si>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</si>
  <si>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</si>
  <si>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</si>
  <si>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</si>
  <si>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</si>
  <si>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</si>
  <si>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</si>
  <si>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</si>
  <si>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</si>
  <si>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</si>
  <si>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</si>
  <si>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</si>
  <si>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</si>
  <si>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</si>
  <si>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</si>
  <si>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</si>
  <si>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</si>
  <si>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</si>
  <si>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</si>
  <si>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</si>
  <si>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</si>
  <si>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</si>
  <si>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</si>
  <si>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</si>
  <si>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</si>
  <si>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</si>
  <si>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</si>
  <si>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</si>
  <si>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</si>
  <si>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</si>
  <si>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</si>
  <si>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</si>
  <si>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</si>
  <si>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</si>
  <si>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</si>
  <si>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</si>
  <si>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</si>
  <si>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</si>
  <si>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</si>
  <si>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</si>
  <si>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</si>
  <si>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</si>
  <si>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</si>
  <si>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</si>
  <si>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</si>
  <si>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</si>
  <si>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</si>
  <si>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</si>
  <si>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</si>
  <si>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</si>
  <si>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</si>
  <si>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</si>
  <si>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</si>
  <si>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</si>
  <si>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</si>
  <si>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</si>
  <si>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</si>
  <si>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</si>
  <si>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</si>
  <si>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</si>
  <si>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</si>
  <si>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</si>
  <si>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</si>
  <si>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</si>
  <si>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</si>
  <si>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</si>
  <si>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</si>
  <si>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</si>
  <si>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</si>
  <si>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</si>
  <si>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</si>
  <si>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</si>
  <si>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</si>
  <si>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</si>
  <si>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</si>
  <si>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</si>
  <si>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</si>
  <si>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</si>
  <si>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</si>
  <si>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</si>
  <si>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</si>
  <si>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</si>
  <si>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</si>
  <si>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</si>
  <si>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</si>
  <si>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</si>
  <si>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</si>
  <si>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</si>
  <si>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</si>
  <si>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</si>
  <si>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</si>
  <si>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</si>
  <si>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</si>
  <si>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</si>
  <si>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</si>
  <si>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</si>
  <si>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</si>
  <si>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</si>
  <si>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</si>
  <si>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</si>
  <si>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</si>
  <si>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</si>
  <si>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</si>
  <si>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</si>
  <si>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</si>
  <si>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</si>
  <si>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</si>
  <si>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</si>
  <si>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</si>
  <si>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</si>
  <si>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</si>
  <si>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</si>
  <si>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</si>
  <si>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</si>
  <si>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</si>
  <si>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</si>
  <si>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</si>
  <si>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</si>
  <si>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</si>
  <si>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</si>
  <si>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</si>
  <si>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</si>
  <si>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</si>
  <si>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</si>
  <si>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</si>
  <si>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</si>
  <si>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</si>
  <si>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</si>
  <si>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</si>
  <si>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</si>
  <si>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</si>
  <si>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</si>
  <si>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</si>
  <si>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</si>
  <si>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</si>
  <si>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</si>
  <si>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</si>
  <si>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</si>
  <si>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</si>
  <si>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</si>
  <si>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</si>
  <si>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</si>
  <si>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</si>
  <si>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</si>
  <si>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</si>
  <si>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</si>
  <si>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</si>
  <si>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</si>
  <si>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</si>
  <si>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</si>
  <si>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</si>
  <si>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</si>
  <si>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</si>
  <si>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</si>
  <si>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</si>
  <si>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</si>
  <si>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</si>
  <si>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</si>
  <si>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</si>
  <si>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</si>
  <si>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</si>
  <si>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</si>
  <si>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</si>
  <si>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</si>
  <si>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</si>
  <si>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</si>
  <si>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</si>
  <si>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</si>
  <si>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</si>
  <si>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</si>
  <si>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</si>
  <si>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</si>
  <si>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</si>
  <si>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</si>
  <si>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</si>
  <si>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</si>
  <si>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</si>
  <si>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</si>
  <si>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</si>
  <si>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</si>
  <si>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</si>
  <si>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</si>
  <si>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</si>
  <si>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</si>
  <si>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</si>
  <si>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</si>
  <si>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</si>
  <si>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</si>
  <si>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</si>
  <si>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</si>
  <si>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</si>
  <si>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</si>
  <si>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</si>
  <si>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</si>
  <si>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</si>
  <si>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</si>
  <si>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</si>
  <si>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</si>
  <si>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</si>
  <si>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</si>
  <si>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</si>
  <si>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</si>
  <si>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</si>
  <si>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</si>
  <si>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</si>
  <si>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</si>
  <si>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</si>
  <si>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</si>
  <si>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</si>
  <si>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</si>
  <si>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</si>
  <si>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</si>
  <si>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</si>
  <si>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</si>
  <si>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</si>
  <si>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</si>
  <si>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</si>
  <si>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</si>
  <si>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</si>
  <si>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</si>
  <si>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</si>
  <si>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</si>
  <si>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</si>
  <si>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</si>
  <si>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</si>
  <si>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</si>
  <si>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</si>
  <si>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</si>
  <si>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</si>
  <si>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</si>
  <si>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</si>
  <si>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</si>
  <si>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</si>
  <si>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</si>
  <si>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</si>
  <si>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</si>
  <si>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</si>
  <si>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</si>
  <si>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</si>
  <si>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</si>
  <si>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</si>
  <si>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</si>
  <si>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</si>
  <si>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</si>
  <si>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</si>
  <si>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</si>
  <si>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</si>
  <si>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</si>
  <si>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</si>
  <si>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</si>
  <si>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</si>
  <si>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</si>
  <si>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</si>
  <si>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</si>
  <si>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</si>
  <si>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</si>
  <si>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</si>
  <si>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</si>
  <si>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</si>
  <si>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</si>
  <si>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</si>
  <si>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</si>
  <si>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</si>
  <si>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</si>
  <si>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</si>
  <si>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</si>
  <si>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</si>
  <si>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</si>
  <si>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</si>
  <si>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</si>
  <si>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</si>
  <si>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</si>
  <si>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</si>
  <si>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</si>
  <si>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</si>
  <si>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</si>
  <si>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</si>
  <si>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</si>
  <si>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</si>
  <si>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</si>
  <si>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</si>
  <si>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</si>
  <si>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</si>
  <si>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</si>
  <si>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</si>
  <si>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</si>
  <si>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</si>
  <si>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</si>
  <si>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</si>
  <si>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</si>
  <si>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</si>
  <si>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</si>
  <si>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</si>
  <si>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</si>
  <si>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</si>
  <si>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</si>
  <si>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</si>
  <si>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</si>
  <si>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</si>
  <si>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</si>
  <si>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</si>
  <si>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</si>
  <si>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</si>
  <si>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</si>
  <si>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</si>
  <si>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</si>
  <si>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</si>
  <si>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</si>
  <si>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</si>
  <si>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</si>
  <si>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</si>
  <si>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</si>
  <si>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</si>
  <si>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</si>
  <si>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</si>
  <si>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</si>
  <si>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</si>
  <si>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</si>
  <si>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</si>
  <si>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</si>
  <si>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</si>
  <si>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</si>
  <si>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</si>
  <si>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</si>
  <si>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</si>
  <si>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</si>
  <si>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</si>
  <si>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</si>
  <si>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</si>
  <si>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</si>
  <si>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</si>
  <si>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</si>
  <si>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</si>
  <si>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</si>
  <si>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</si>
  <si>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</si>
  <si>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</si>
  <si>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</si>
  <si>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</si>
  <si>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</si>
  <si>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</si>
  <si>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</si>
  <si>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</si>
  <si>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</si>
  <si>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</si>
  <si>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</si>
  <si>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</si>
  <si>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</si>
  <si>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</si>
  <si>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</si>
  <si>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</si>
  <si>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</si>
  <si>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</si>
  <si>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</si>
  <si>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</si>
  <si>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</si>
  <si>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</si>
  <si>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</si>
  <si>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</si>
  <si>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</si>
  <si>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</si>
  <si>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</si>
  <si>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</si>
  <si>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</si>
  <si>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</si>
  <si>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</si>
  <si>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</si>
  <si>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</si>
  <si>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</si>
  <si>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</si>
  <si>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</si>
  <si>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</si>
  <si>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</si>
  <si>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</si>
  <si>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</si>
  <si>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</si>
  <si>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</si>
  <si>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</si>
  <si>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</si>
  <si>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</si>
  <si>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</si>
  <si>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</si>
  <si>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</si>
  <si>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</si>
  <si>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</si>
  <si>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</si>
  <si>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</si>
  <si>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</si>
  <si>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</si>
  <si>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</si>
  <si>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</si>
  <si>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</si>
  <si>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</si>
  <si>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</si>
  <si>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</si>
  <si>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</si>
  <si>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</si>
  <si>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</si>
  <si>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</si>
  <si>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</si>
  <si>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</si>
  <si>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</si>
  <si>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</si>
  <si>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</si>
  <si>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</si>
  <si>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</si>
  <si>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</si>
  <si>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</si>
  <si>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</si>
  <si>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</si>
  <si>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</si>
  <si>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</si>
  <si>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</si>
  <si>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</si>
  <si>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</si>
  <si>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</si>
  <si>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</si>
  <si>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</si>
  <si>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</si>
  <si>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</si>
  <si>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</si>
  <si>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</si>
  <si>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</si>
  <si>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</si>
  <si>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</si>
  <si>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</si>
  <si>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</si>
  <si>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</si>
  <si>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</si>
  <si>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</si>
  <si>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</si>
  <si>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</si>
  <si>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</si>
  <si>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</si>
  <si>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</si>
  <si>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</si>
  <si>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</si>
  <si>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</si>
  <si>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</si>
  <si>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</si>
  <si>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</si>
  <si>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</si>
  <si>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</si>
  <si>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</si>
  <si>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</si>
  <si>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</si>
  <si>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</si>
  <si>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</si>
  <si>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</si>
  <si>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</si>
  <si>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</si>
  <si>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</si>
  <si>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</si>
  <si>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</si>
  <si>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</si>
  <si>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</si>
  <si>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</si>
  <si>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</si>
  <si>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</si>
  <si>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</si>
  <si>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</si>
  <si>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</si>
  <si>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</si>
  <si>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</si>
  <si>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</si>
  <si>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</si>
  <si>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</si>
  <si>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</si>
  <si>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</si>
  <si>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</si>
  <si>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</si>
  <si>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</si>
  <si>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</si>
  <si>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</si>
  <si>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</si>
  <si>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</si>
  <si>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</si>
  <si>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</si>
  <si>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</si>
  <si>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</si>
  <si>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</si>
  <si>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</si>
  <si>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</si>
  <si>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</si>
  <si>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</si>
  <si>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</si>
  <si>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</si>
  <si>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</si>
  <si>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</si>
  <si>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</si>
  <si>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</si>
  <si>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</si>
  <si>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</si>
  <si>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</si>
  <si>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</si>
  <si>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</si>
  <si>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</si>
  <si>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</si>
  <si>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</si>
  <si>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</si>
  <si>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</si>
  <si>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</si>
  <si>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</si>
  <si>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</si>
  <si>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</si>
  <si>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</si>
  <si>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</si>
  <si>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</si>
  <si>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</si>
  <si>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</si>
  <si>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</si>
  <si>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</si>
  <si>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</si>
  <si>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</si>
  <si>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</si>
  <si>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</si>
  <si>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</si>
  <si>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</si>
  <si>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</si>
  <si>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</si>
  <si>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</si>
  <si>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</si>
  <si>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</si>
  <si>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</si>
  <si>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</si>
  <si>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</si>
  <si>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</si>
  <si>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</si>
  <si>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</si>
  <si>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</si>
  <si>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</si>
  <si>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</si>
  <si>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</si>
  <si>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</si>
  <si>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</si>
  <si>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</si>
  <si>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</si>
  <si>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</si>
  <si>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</si>
  <si>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</si>
  <si>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</si>
  <si>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</si>
  <si>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</si>
  <si>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</si>
  <si>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</si>
  <si>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</si>
  <si>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</si>
  <si>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</si>
  <si>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</si>
  <si>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</si>
  <si>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</si>
  <si>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</si>
  <si>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</si>
  <si>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</si>
  <si>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</si>
  <si>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</si>
  <si>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</si>
  <si>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</si>
  <si>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</si>
  <si>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</si>
  <si>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</si>
  <si>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</si>
  <si>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</si>
  <si>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</si>
  <si>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</si>
  <si>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</si>
  <si>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</si>
  <si>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</si>
  <si>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</si>
  <si>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</si>
  <si>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</si>
  <si>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</si>
  <si>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</si>
  <si>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</si>
  <si>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</si>
  <si>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</si>
  <si>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</si>
  <si>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</si>
  <si>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</si>
  <si>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</si>
  <si>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</si>
  <si>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</si>
  <si>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</si>
  <si>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</si>
  <si>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</si>
  <si>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</si>
  <si>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</si>
  <si>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</si>
  <si>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</si>
  <si>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</si>
  <si>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</si>
  <si>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</si>
  <si>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</si>
  <si>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</si>
  <si>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</si>
  <si>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</si>
  <si>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</si>
  <si>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</si>
  <si>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</si>
  <si>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</si>
  <si>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</si>
  <si>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</si>
  <si>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</si>
  <si>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</si>
  <si>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</si>
  <si>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</si>
  <si>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</si>
  <si>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</si>
  <si>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</si>
  <si>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</si>
  <si>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</si>
  <si>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</si>
  <si>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</si>
  <si>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</si>
  <si>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</si>
  <si>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</si>
  <si>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</si>
  <si>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</si>
  <si>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</si>
  <si>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</si>
  <si>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</si>
  <si>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</si>
  <si>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</si>
  <si>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</si>
  <si>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</si>
  <si>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</si>
  <si>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</si>
  <si>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</si>
  <si>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</si>
  <si>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</si>
  <si>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</si>
  <si>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</si>
  <si>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</si>
  <si>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</si>
  <si>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</si>
  <si>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</si>
  <si>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</si>
  <si>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</si>
  <si>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</si>
  <si>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</si>
  <si>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</si>
  <si>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</si>
  <si>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</si>
  <si>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</si>
  <si>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</si>
  <si>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</si>
  <si>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</si>
  <si>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</si>
  <si>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</si>
  <si>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</si>
  <si>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</si>
  <si>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</si>
  <si>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</si>
  <si>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</si>
  <si>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</si>
  <si>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</si>
  <si>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</si>
  <si>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</si>
  <si>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</si>
  <si>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</si>
  <si>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</si>
  <si>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</si>
  <si>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</si>
  <si>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</si>
  <si>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</si>
  <si>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</si>
  <si>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</si>
  <si>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</si>
  <si>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</si>
  <si>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</si>
  <si>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</si>
  <si>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</si>
  <si>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</si>
  <si>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</si>
  <si>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</si>
  <si>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</si>
  <si>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</si>
  <si>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</si>
  <si>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</si>
  <si>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</si>
  <si>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</si>
  <si>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</si>
  <si>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</si>
  <si>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</si>
  <si>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</si>
  <si>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</si>
  <si>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</si>
  <si>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</si>
  <si>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</si>
  <si>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</si>
  <si>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</si>
  <si>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</si>
  <si>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</si>
  <si>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</si>
  <si>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</si>
  <si>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</si>
  <si>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</si>
  <si>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</si>
  <si>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</si>
  <si>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</si>
  <si>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</si>
  <si>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</si>
  <si>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</si>
  <si>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</si>
  <si>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</si>
  <si>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</si>
  <si>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</si>
  <si>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</si>
  <si>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</si>
  <si>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</si>
  <si>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</si>
  <si>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</si>
  <si>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</si>
  <si>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</si>
  <si>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</si>
  <si>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</si>
  <si>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</si>
  <si>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</si>
  <si>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</si>
  <si>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</si>
  <si>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</si>
  <si>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</si>
  <si>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</si>
  <si>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</si>
  <si>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</si>
  <si>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</si>
  <si>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</si>
  <si>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</si>
  <si>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</si>
  <si>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</si>
  <si>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</si>
  <si>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</si>
  <si>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</si>
  <si>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</si>
  <si>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</si>
  <si>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</si>
  <si>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</si>
  <si>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</si>
  <si>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</si>
  <si>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</si>
  <si>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</si>
  <si>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</si>
  <si>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</si>
  <si>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</si>
  <si>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</si>
  <si>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</si>
  <si>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</si>
  <si>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</si>
  <si>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</si>
  <si>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</si>
  <si>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</si>
  <si>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</si>
  <si>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</si>
  <si>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</si>
  <si>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</si>
  <si>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</si>
  <si>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</si>
  <si>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</si>
  <si>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</si>
  <si>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</si>
  <si>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</si>
  <si>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</si>
  <si>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</si>
  <si>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</si>
  <si>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</si>
  <si>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</si>
  <si>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</si>
  <si>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</si>
  <si>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</si>
  <si>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</si>
  <si>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</si>
  <si>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</si>
  <si>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</si>
  <si>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</si>
  <si>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</si>
  <si>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</si>
  <si>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</si>
  <si>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</si>
  <si>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</si>
  <si>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</si>
  <si>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</si>
  <si>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</si>
  <si>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</si>
  <si>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</si>
  <si>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</si>
  <si>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</si>
  <si>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</si>
  <si>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</si>
  <si>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</si>
  <si>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</si>
  <si>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</si>
  <si>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</si>
  <si>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</si>
  <si>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</si>
  <si>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</si>
  <si>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</si>
  <si>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</si>
  <si>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</si>
  <si>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</si>
  <si>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</si>
  <si>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</si>
  <si>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</si>
  <si>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</si>
  <si>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</si>
  <si>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</si>
  <si>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</si>
  <si>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</si>
  <si>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</si>
  <si>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</si>
  <si>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</si>
  <si>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</si>
  <si>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</si>
  <si>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</si>
  <si>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</si>
  <si>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</si>
  <si>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</si>
  <si>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</si>
  <si>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</si>
  <si>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</si>
  <si>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</si>
  <si>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</si>
  <si>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</si>
  <si>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</si>
  <si>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</si>
  <si>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</si>
  <si>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</si>
  <si>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</si>
  <si>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</si>
  <si>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</si>
  <si>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</si>
  <si>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</si>
  <si>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</si>
  <si>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</si>
  <si>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</si>
  <si>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</si>
  <si>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</si>
  <si>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</si>
  <si>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</si>
  <si>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</si>
  <si>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</si>
  <si>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</si>
  <si>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</si>
  <si>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</si>
  <si>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</si>
  <si>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</si>
  <si>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</si>
  <si>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</si>
  <si>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</si>
  <si>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</si>
  <si>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</si>
  <si>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</si>
  <si>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</si>
  <si>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</si>
  <si>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</si>
  <si>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</si>
  <si>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</si>
  <si>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</si>
  <si>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</si>
  <si>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</si>
  <si>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</si>
  <si>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</si>
  <si>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</si>
  <si>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</si>
  <si>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</si>
  <si>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</si>
  <si>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</si>
  <si>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</si>
  <si>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</si>
  <si>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</si>
  <si>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</si>
  <si>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</si>
  <si>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</si>
  <si>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</si>
  <si>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</si>
  <si>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</si>
  <si>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</si>
  <si>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</si>
  <si>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</si>
  <si>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</si>
  <si>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</si>
  <si>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</si>
  <si>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</si>
  <si>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</si>
  <si>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</si>
  <si>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</si>
  <si>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</si>
  <si>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</si>
  <si>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</si>
  <si>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</si>
  <si>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</si>
  <si>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</si>
  <si>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</si>
  <si>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</si>
  <si>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</si>
  <si>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</si>
  <si>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</si>
  <si>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</si>
  <si>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</si>
  <si>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</si>
  <si>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</si>
  <si>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</si>
  <si>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</si>
  <si>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</si>
  <si>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</si>
  <si>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</si>
  <si>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</si>
  <si>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</si>
  <si>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</si>
  <si>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</si>
  <si>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</si>
  <si>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</si>
  <si>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</si>
  <si>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</si>
  <si>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</si>
  <si>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</si>
  <si>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</si>
  <si>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</si>
  <si>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</si>
  <si>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</si>
  <si>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</si>
  <si>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</si>
  <si>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</si>
  <si>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</si>
  <si>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</si>
  <si>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</si>
  <si>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</si>
  <si>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</si>
  <si>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</si>
  <si>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</si>
  <si>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</si>
  <si>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</si>
  <si>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</si>
  <si>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</si>
  <si>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</si>
  <si>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</si>
  <si>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</si>
  <si>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</si>
  <si>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</si>
  <si>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</si>
  <si>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</si>
  <si>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</si>
  <si>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</si>
  <si>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</si>
  <si>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</si>
  <si>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</si>
  <si>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</si>
  <si>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</si>
  <si>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</si>
  <si>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</si>
  <si>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</si>
  <si>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</si>
  <si>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</si>
  <si>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</si>
  <si>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</si>
  <si>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</si>
  <si>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</si>
  <si>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</si>
  <si>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</si>
  <si>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</si>
  <si>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</si>
  <si>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</si>
  <si>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</si>
  <si>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</si>
  <si>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</si>
  <si>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</si>
  <si>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</si>
  <si>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</si>
  <si>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</si>
  <si>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</si>
  <si>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</si>
  <si>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</si>
  <si>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</si>
  <si>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</si>
  <si>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</si>
  <si>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</si>
  <si>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</si>
  <si>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</si>
  <si>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</si>
  <si>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</si>
  <si>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</si>
  <si>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</si>
  <si>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</si>
  <si>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</si>
  <si>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</si>
  <si>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</si>
  <si>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</si>
  <si>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</si>
  <si>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</si>
  <si>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</si>
  <si>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</si>
  <si>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</si>
  <si>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</si>
  <si>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</si>
  <si>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</si>
  <si>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</si>
  <si>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</si>
  <si>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</si>
  <si>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</si>
  <si>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</si>
  <si>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</si>
  <si>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</si>
  <si>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</si>
  <si>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</si>
  <si>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</si>
  <si>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</si>
  <si>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</si>
  <si>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</si>
  <si>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</si>
  <si>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</si>
  <si>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</si>
  <si>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</si>
  <si>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</si>
  <si>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</si>
  <si>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</si>
  <si>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</si>
  <si>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</si>
  <si>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</si>
  <si>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</si>
  <si>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</si>
  <si>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</si>
  <si>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</si>
  <si>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</si>
  <si>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</si>
  <si>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</si>
  <si>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</si>
  <si>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</si>
  <si>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</si>
  <si>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</si>
  <si>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</si>
  <si>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</si>
  <si>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</si>
  <si>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</si>
  <si>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</si>
  <si>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</si>
  <si>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</si>
  <si>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</si>
  <si>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</si>
  <si>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</si>
  <si>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</si>
  <si>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</si>
  <si>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</si>
  <si>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</si>
  <si>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</si>
  <si>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</si>
  <si>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</si>
  <si>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</si>
  <si>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</si>
  <si>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</si>
  <si>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</si>
  <si>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</si>
  <si>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</si>
  <si>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</si>
  <si>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</si>
  <si>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</si>
  <si>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</si>
  <si>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</si>
  <si>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</si>
  <si>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</si>
  <si>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</si>
  <si>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</si>
  <si>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</si>
  <si>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</si>
  <si>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</si>
  <si>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</si>
  <si>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</si>
  <si>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</si>
  <si>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</si>
  <si>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</si>
  <si>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</si>
  <si>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</si>
  <si>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</si>
  <si>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</si>
  <si>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</si>
  <si>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</si>
  <si>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</si>
  <si>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</si>
  <si>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</si>
  <si>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</si>
  <si>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</si>
  <si>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</si>
  <si>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</si>
  <si>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</si>
  <si>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</si>
  <si>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</si>
  <si>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</si>
  <si>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</si>
  <si>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</si>
  <si>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</si>
  <si>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</si>
  <si>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</si>
  <si>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</si>
  <si>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</si>
  <si>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</si>
  <si>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</si>
  <si>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</si>
  <si>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</si>
  <si>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</si>
  <si>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</si>
  <si>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</si>
  <si>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</si>
  <si>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</si>
  <si>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</si>
  <si>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</si>
  <si>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</si>
  <si>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</si>
  <si>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</si>
  <si>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</si>
  <si>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</si>
  <si>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</si>
  <si>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</si>
  <si>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</si>
  <si>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</si>
  <si>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</si>
  <si>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</si>
  <si>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</si>
  <si>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</si>
  <si>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</si>
  <si>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</si>
  <si>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</si>
  <si>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</si>
  <si>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</si>
  <si>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</si>
  <si>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</si>
  <si>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</si>
  <si>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</si>
  <si>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</si>
  <si>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</si>
  <si>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</si>
  <si>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</si>
  <si>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</si>
  <si>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</si>
  <si>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</si>
  <si>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</si>
  <si>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</si>
  <si>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</si>
  <si>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</si>
  <si>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</si>
  <si>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</si>
  <si>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</si>
  <si>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</si>
  <si>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</si>
  <si>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</si>
  <si>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</si>
  <si>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</si>
  <si>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</si>
  <si>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</si>
  <si>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</si>
  <si>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</si>
  <si>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</si>
  <si>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</si>
  <si>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</si>
  <si>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</si>
  <si>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</si>
  <si>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</si>
  <si>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</si>
  <si>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</si>
  <si>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</si>
  <si>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</si>
  <si>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</si>
  <si>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</si>
  <si>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</si>
  <si>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</si>
  <si>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</si>
  <si>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</si>
  <si>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</si>
  <si>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</si>
  <si>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</si>
  <si>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</si>
  <si>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</si>
  <si>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</si>
  <si>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</si>
  <si>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</si>
  <si>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</si>
  <si>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</si>
  <si>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</si>
  <si>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</si>
  <si>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</si>
  <si>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</si>
  <si>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</si>
  <si>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</si>
  <si>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</si>
  <si>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</si>
  <si>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</si>
  <si>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</si>
  <si>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</si>
  <si>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</si>
  <si>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</si>
  <si>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</si>
  <si>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</si>
  <si>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</si>
  <si>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</si>
  <si>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</si>
  <si>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</si>
  <si>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</si>
  <si>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</si>
  <si>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</si>
  <si>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</si>
  <si>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</si>
  <si>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</si>
  <si>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</si>
  <si>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</si>
  <si>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</si>
  <si>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</si>
  <si>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</si>
  <si>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</si>
  <si>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</si>
  <si>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</si>
  <si>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</si>
  <si>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</si>
  <si>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</si>
  <si>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</si>
  <si>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</si>
  <si>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</si>
  <si>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</si>
  <si>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</si>
  <si>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</si>
  <si>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</si>
  <si>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</si>
  <si>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</si>
  <si>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</si>
  <si>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</si>
  <si>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</si>
  <si>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</si>
  <si>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</si>
  <si>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</si>
  <si>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</si>
  <si>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</si>
  <si>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</si>
  <si>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</si>
  <si>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</si>
  <si>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</si>
  <si>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</si>
  <si>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</si>
  <si>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</si>
  <si>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</si>
  <si>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</si>
  <si>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</si>
  <si>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</si>
  <si>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</si>
  <si>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</si>
  <si>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</si>
  <si>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</si>
  <si>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</si>
  <si>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</si>
  <si>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</si>
  <si>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</si>
  <si>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</si>
  <si>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</si>
  <si>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</si>
  <si>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</si>
  <si>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</si>
  <si>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</si>
  <si>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</si>
  <si>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</si>
  <si>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</si>
  <si>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</si>
  <si>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</si>
  <si>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</si>
  <si>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</si>
  <si>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</si>
  <si>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</si>
  <si>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</si>
  <si>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</si>
  <si>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</si>
  <si>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</si>
  <si>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</si>
  <si>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</si>
  <si>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</si>
  <si>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</si>
  <si>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</si>
  <si>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</si>
  <si>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</si>
  <si>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</si>
  <si>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</si>
  <si>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</si>
  <si>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</si>
  <si>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</si>
  <si>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</si>
  <si>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</si>
  <si>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</si>
  <si>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</si>
  <si>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</si>
  <si>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</si>
  <si>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</si>
  <si>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</si>
  <si>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</si>
  <si>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</si>
  <si>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</si>
  <si>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</si>
  <si>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</si>
  <si>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</si>
  <si>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</si>
  <si>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</si>
  <si>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</si>
  <si>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</si>
  <si>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</si>
  <si>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</si>
  <si>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</si>
  <si>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</si>
  <si>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</si>
  <si>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</si>
  <si>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</si>
  <si>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</si>
  <si>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</si>
  <si>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</si>
  <si>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</si>
  <si>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</si>
  <si>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</si>
  <si>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</si>
  <si>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</si>
  <si>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</si>
  <si>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</si>
  <si>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</si>
  <si>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</si>
  <si>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</si>
  <si>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</si>
  <si>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</si>
  <si>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</si>
  <si>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</si>
  <si>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</si>
  <si>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</si>
  <si>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</si>
  <si>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</si>
  <si>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</si>
  <si>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</si>
  <si>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</si>
  <si>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</si>
  <si>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</si>
  <si>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</si>
  <si>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</si>
  <si>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</si>
  <si>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</si>
  <si>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</si>
  <si>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</si>
  <si>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</si>
  <si>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</si>
  <si>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</si>
  <si>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</si>
  <si>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</si>
  <si>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</si>
  <si>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</si>
  <si>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</si>
  <si>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</si>
  <si>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</si>
  <si>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</si>
  <si>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</si>
  <si>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</si>
  <si>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</si>
  <si>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</si>
  <si>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</si>
  <si>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</si>
  <si>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</si>
  <si>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</si>
  <si>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</si>
  <si>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</si>
  <si>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</si>
  <si>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</si>
  <si>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</si>
  <si>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</si>
  <si>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</si>
  <si>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</si>
  <si>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</si>
  <si>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</si>
  <si>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</si>
  <si>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</si>
  <si>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</si>
  <si>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</si>
  <si>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</si>
  <si>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</si>
  <si>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</si>
  <si>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</si>
  <si>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</si>
  <si>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</si>
  <si>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</si>
  <si>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</si>
  <si>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</si>
  <si>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</si>
  <si>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</si>
  <si>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</si>
  <si>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</si>
  <si>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</si>
  <si>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</si>
  <si>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</si>
  <si>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</si>
  <si>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</si>
  <si>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</si>
  <si>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</si>
  <si>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</si>
  <si>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</si>
  <si>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</si>
  <si>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</si>
  <si>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</si>
  <si>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</si>
  <si>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</si>
  <si>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</si>
  <si>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</si>
  <si>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</si>
  <si>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</si>
  <si>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</si>
  <si>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</si>
  <si>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</si>
  <si>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</si>
  <si>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</si>
  <si>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</si>
  <si>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</si>
  <si>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</si>
  <si>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</si>
  <si>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</si>
  <si>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</si>
  <si>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</si>
  <si>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</si>
  <si>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</si>
  <si>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</si>
  <si>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</si>
  <si>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</si>
  <si>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</si>
  <si>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</si>
  <si>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</si>
  <si>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</si>
  <si>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</si>
  <si>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</si>
  <si>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</si>
  <si>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</si>
  <si>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</si>
  <si>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</si>
  <si>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</si>
  <si>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</si>
  <si>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</si>
  <si>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</si>
  <si>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</si>
  <si>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</si>
  <si>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</si>
  <si>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</si>
  <si>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</si>
  <si>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</si>
  <si>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</si>
  <si>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</si>
  <si>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</si>
  <si>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</si>
  <si>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</si>
  <si>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</si>
  <si>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</si>
  <si>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</si>
  <si>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</si>
  <si>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</si>
  <si>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</si>
  <si>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</si>
  <si>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</si>
  <si>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</si>
  <si>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</si>
  <si>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</si>
  <si>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</si>
  <si>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</si>
  <si>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</si>
  <si>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</si>
  <si>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</si>
  <si>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</si>
  <si>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</si>
  <si>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</si>
  <si>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</si>
  <si>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</si>
  <si>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</si>
  <si>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</si>
  <si>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</si>
  <si>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</si>
  <si>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</si>
  <si>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</si>
  <si>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</si>
  <si>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</si>
  <si>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</si>
  <si>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</si>
  <si>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</si>
  <si>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</si>
  <si>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</si>
  <si>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</si>
  <si>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</si>
  <si>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</si>
  <si>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</si>
  <si>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</si>
  <si>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</si>
  <si>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</si>
  <si>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</si>
  <si>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</si>
  <si>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</si>
  <si>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</si>
  <si>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</si>
  <si>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</si>
  <si>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</si>
  <si>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</si>
  <si>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</si>
  <si>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</si>
  <si>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</si>
  <si>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</si>
  <si>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</si>
  <si>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</si>
  <si>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</si>
  <si>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</si>
  <si>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</si>
  <si>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</si>
  <si>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</si>
  <si>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</si>
  <si>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</si>
  <si>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</si>
  <si>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</si>
  <si>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</si>
  <si>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</si>
  <si>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</si>
  <si>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</si>
  <si>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</si>
  <si>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</si>
  <si>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</si>
  <si>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</si>
  <si>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</si>
  <si>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</si>
  <si>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</si>
  <si>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</si>
  <si>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</si>
  <si>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</si>
  <si>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</si>
  <si>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</si>
  <si>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</si>
  <si>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</si>
  <si>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</si>
  <si>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</si>
  <si>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</si>
  <si>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</si>
  <si>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</si>
  <si>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</si>
  <si>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</si>
  <si>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</si>
  <si>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</si>
  <si>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</si>
  <si>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</si>
  <si>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</si>
  <si>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</si>
  <si>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</si>
  <si>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</si>
  <si>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</si>
  <si>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</si>
  <si>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</si>
  <si>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</si>
  <si>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</si>
  <si>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</si>
  <si>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</si>
  <si>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</si>
  <si>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</si>
  <si>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</si>
  <si>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</si>
  <si>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</si>
  <si>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</si>
  <si>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</si>
  <si>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</si>
  <si>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</si>
  <si>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</si>
  <si>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</si>
  <si>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</si>
  <si>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</si>
  <si>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</si>
  <si>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</si>
  <si>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</si>
  <si>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</si>
  <si>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</si>
  <si>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</si>
  <si>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</si>
  <si>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</si>
  <si>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</si>
  <si>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</si>
  <si>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</si>
  <si>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</si>
  <si>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</si>
  <si>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</si>
  <si>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</si>
  <si>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</si>
  <si>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</si>
  <si>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</si>
  <si>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</si>
  <si>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</si>
  <si>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</si>
  <si>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</si>
  <si>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</si>
  <si>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</si>
  <si>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</si>
  <si>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</si>
  <si>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</si>
  <si>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</si>
  <si>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</si>
  <si>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</si>
  <si>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</si>
  <si>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</si>
  <si>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</si>
  <si>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</si>
  <si>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</si>
  <si>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</si>
  <si>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</si>
  <si>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</si>
  <si>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</si>
  <si>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</si>
  <si>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</si>
  <si>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</si>
  <si>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</si>
  <si>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</si>
  <si>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</si>
  <si>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</si>
  <si>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</si>
  <si>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</si>
  <si>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</si>
  <si>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</si>
  <si>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</si>
  <si>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</si>
  <si>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</si>
  <si>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</si>
  <si>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</si>
  <si>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</si>
  <si>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</si>
  <si>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</si>
  <si>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</si>
  <si>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</si>
  <si>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</si>
  <si>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</si>
  <si>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</si>
  <si>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</si>
  <si>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</si>
  <si>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</si>
  <si>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</si>
  <si>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</si>
  <si>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</si>
  <si>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</si>
  <si>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</si>
  <si>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</si>
  <si>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</si>
  <si>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</si>
  <si>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</si>
  <si>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</si>
  <si>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</si>
  <si>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</si>
  <si>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</si>
  <si>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</si>
  <si>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</si>
  <si>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</si>
  <si>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</si>
  <si>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</si>
  <si>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</si>
  <si>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</si>
  <si>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</si>
  <si>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</si>
  <si>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</si>
  <si>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</si>
  <si>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</si>
  <si>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</si>
  <si>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</si>
  <si>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</si>
  <si>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</si>
  <si>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</si>
  <si>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</si>
  <si>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</si>
  <si>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</si>
  <si>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</si>
  <si>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</si>
  <si>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</si>
  <si>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</si>
  <si>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</si>
  <si>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</si>
  <si>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</si>
  <si>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</si>
  <si>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</si>
  <si>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</si>
  <si>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</si>
  <si>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</si>
  <si>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</si>
  <si>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</si>
  <si>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</si>
  <si>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</si>
  <si>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</si>
  <si>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</si>
  <si>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</si>
  <si>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</si>
  <si>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</si>
  <si>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</si>
  <si>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</si>
  <si>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</si>
  <si>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</si>
  <si>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</si>
  <si>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</si>
  <si>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</si>
  <si>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</si>
  <si>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</si>
  <si>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</si>
  <si>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</si>
  <si>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</si>
  <si>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</si>
  <si>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</si>
  <si>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</si>
  <si>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</si>
  <si>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</si>
  <si>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</si>
  <si>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</si>
  <si>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</si>
  <si>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</si>
  <si>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</si>
  <si>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</si>
  <si>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</si>
  <si>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</si>
  <si>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</si>
  <si>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</si>
  <si>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</si>
  <si>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</si>
  <si>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</si>
  <si>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</si>
  <si>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</si>
  <si>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</si>
  <si>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</si>
  <si>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</si>
  <si>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</si>
  <si>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</si>
  <si>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</si>
  <si>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</si>
  <si>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</si>
  <si>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</si>
  <si>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</si>
  <si>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</si>
  <si>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</si>
  <si>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</si>
  <si>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</si>
  <si>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</si>
  <si>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</si>
  <si>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</si>
  <si>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</si>
  <si>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</si>
  <si>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</si>
  <si>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</si>
  <si>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</si>
  <si>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</si>
  <si>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</si>
  <si>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</si>
  <si>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</si>
  <si>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</si>
  <si>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</si>
  <si>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</si>
  <si>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</si>
  <si>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</si>
  <si>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</si>
  <si>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</si>
  <si>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</si>
  <si>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</si>
  <si>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</si>
  <si>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</si>
  <si>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</si>
  <si>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</si>
  <si>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</si>
  <si>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</si>
  <si>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</si>
  <si>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</si>
  <si>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</si>
  <si>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</si>
  <si>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</si>
  <si>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</si>
  <si>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</si>
  <si>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</si>
  <si>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</si>
  <si>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</si>
  <si>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</si>
  <si>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</si>
  <si>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</si>
  <si>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</si>
  <si>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</si>
  <si>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</si>
  <si>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</si>
  <si>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</si>
  <si>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</si>
  <si>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</si>
  <si>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</si>
  <si>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</si>
  <si>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</si>
  <si>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</si>
  <si>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</si>
  <si>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</si>
  <si>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</si>
  <si>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</si>
  <si>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</si>
  <si>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</si>
  <si>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</si>
  <si>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</si>
  <si>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</si>
  <si>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</si>
  <si>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</si>
  <si>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</si>
  <si>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</si>
  <si>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</si>
  <si>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</si>
  <si>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</si>
  <si>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</si>
  <si>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</si>
  <si>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</si>
  <si>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</si>
  <si>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</si>
  <si>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</si>
  <si>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</si>
  <si>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</si>
  <si>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</si>
  <si>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</si>
  <si>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</si>
  <si>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</si>
  <si>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</si>
  <si>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</si>
  <si>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</si>
  <si>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</si>
  <si>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</si>
  <si>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</si>
  <si>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</si>
  <si>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</si>
  <si>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</si>
  <si>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</si>
  <si>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</si>
  <si>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</si>
  <si>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</si>
  <si>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</si>
  <si>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</si>
  <si>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</si>
  <si>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</si>
  <si>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</si>
  <si>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</si>
  <si>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</si>
  <si>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</si>
  <si>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</si>
  <si>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</si>
  <si>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</si>
  <si>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</si>
  <si>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</si>
  <si>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</si>
  <si>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</si>
  <si>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</si>
  <si>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</si>
  <si>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</si>
  <si>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</si>
  <si>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</si>
  <si>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</si>
  <si>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</si>
  <si>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</si>
  <si>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</si>
  <si>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</si>
  <si>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</si>
  <si>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</si>
  <si>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</si>
  <si>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</si>
  <si>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</si>
  <si>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</si>
  <si>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</si>
  <si>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</si>
  <si>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</si>
  <si>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</si>
  <si>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</si>
  <si>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</si>
  <si>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</si>
  <si>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</si>
  <si>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</si>
  <si>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</si>
  <si>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</si>
  <si>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</si>
  <si>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</si>
  <si>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</si>
  <si>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</si>
  <si>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</si>
  <si>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</si>
  <si>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</si>
  <si>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</si>
  <si>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</si>
  <si>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</si>
  <si>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</si>
  <si>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</si>
  <si>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</si>
  <si>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</si>
  <si>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</si>
  <si>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</si>
  <si>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</si>
  <si>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</si>
  <si>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</si>
  <si>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</si>
  <si>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</si>
  <si>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</si>
  <si>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</si>
  <si>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</si>
  <si>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</si>
  <si>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</si>
  <si>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</si>
  <si>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</si>
  <si>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</si>
  <si>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</si>
  <si>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</si>
  <si>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</si>
  <si>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</si>
  <si>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</si>
  <si>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</si>
  <si>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</si>
  <si>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</si>
  <si>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</si>
  <si>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</si>
  <si>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</si>
  <si>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</si>
  <si>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</si>
  <si>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</si>
  <si>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</si>
  <si>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</si>
  <si>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</si>
  <si>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</si>
  <si>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</si>
  <si>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</si>
  <si>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</si>
  <si>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</si>
  <si>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</si>
  <si>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</si>
  <si>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</si>
  <si>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</si>
  <si>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</si>
  <si>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</si>
  <si>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</si>
  <si>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</si>
  <si>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</si>
  <si>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</si>
  <si>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</si>
  <si>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</si>
  <si>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</si>
  <si>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</si>
  <si>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</si>
  <si>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</si>
  <si>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</si>
  <si>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</si>
  <si>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</si>
  <si>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</si>
  <si>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</si>
  <si>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</si>
  <si>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</si>
  <si>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</si>
  <si>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</si>
  <si>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</si>
  <si>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</si>
  <si>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</si>
  <si>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</si>
  <si>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</si>
  <si>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</si>
  <si>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</si>
  <si>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</si>
  <si>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</si>
  <si>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</si>
  <si>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</si>
  <si>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</si>
  <si>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</si>
  <si>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</si>
  <si>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</si>
  <si>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</si>
  <si>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</si>
  <si>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</si>
  <si>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</si>
  <si>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</si>
  <si>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</si>
  <si>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</si>
  <si>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</si>
  <si>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</si>
  <si>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</si>
  <si>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</si>
  <si>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</si>
  <si>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</si>
  <si>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</si>
  <si>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</si>
  <si>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</si>
  <si>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</si>
  <si>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</si>
  <si>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</si>
  <si>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</si>
  <si>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</si>
  <si>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</si>
  <si>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</si>
  <si>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</si>
  <si>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</si>
  <si>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</si>
  <si>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</si>
  <si>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</si>
  <si>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</si>
  <si>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</si>
  <si>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</si>
  <si>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</si>
  <si>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</si>
  <si>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</si>
  <si>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</si>
  <si>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</si>
  <si>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</si>
  <si>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</si>
  <si>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</si>
  <si>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</si>
  <si>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</si>
  <si>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</si>
  <si>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</si>
  <si>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</si>
  <si>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</si>
  <si>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</si>
  <si>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</si>
  <si>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</si>
  <si>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</si>
  <si>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</si>
  <si>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</si>
  <si>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</si>
  <si>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</si>
  <si>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</si>
  <si>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</si>
  <si>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</si>
  <si>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</si>
  <si>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</si>
  <si>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</si>
  <si>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</si>
  <si>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</si>
  <si>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</si>
  <si>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</si>
  <si>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</si>
  <si>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</si>
  <si>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</si>
  <si>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</si>
  <si>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</si>
  <si>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</si>
  <si>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</si>
  <si>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</si>
  <si>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</si>
  <si>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</si>
  <si>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</si>
  <si>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</si>
  <si>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</si>
  <si>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</si>
  <si>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</si>
  <si>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</si>
  <si>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</si>
  <si>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</si>
  <si>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</si>
  <si>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</si>
  <si>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</si>
  <si>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</si>
  <si>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</si>
  <si>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</si>
  <si>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</si>
  <si>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</si>
  <si>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</si>
  <si>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</si>
  <si>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</si>
  <si>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</si>
  <si>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</si>
  <si>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</si>
  <si>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</si>
  <si>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</si>
  <si>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</si>
  <si>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</si>
  <si>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</si>
  <si>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</si>
  <si>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</si>
  <si>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</si>
  <si>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</si>
  <si>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</si>
  <si>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</si>
  <si>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</si>
  <si>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</si>
  <si>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</si>
  <si>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</si>
  <si>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</si>
  <si>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</si>
  <si>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</si>
  <si>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</si>
  <si>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</si>
  <si>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</si>
  <si>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</si>
  <si>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</si>
  <si>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</si>
  <si>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</si>
  <si>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</si>
  <si>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</si>
  <si>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</si>
  <si>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</si>
  <si>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</si>
  <si>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</si>
  <si>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</si>
  <si>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</si>
  <si>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</si>
  <si>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</si>
  <si>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</si>
  <si>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</si>
  <si>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</si>
  <si>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</si>
  <si>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</si>
  <si>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</si>
  <si>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</si>
  <si>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</si>
  <si>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</si>
  <si>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</si>
  <si>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</si>
  <si>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</si>
  <si>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</si>
  <si>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</si>
  <si>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</si>
  <si>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</si>
  <si>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</si>
  <si>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</si>
  <si>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</si>
  <si>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</si>
  <si>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</si>
  <si>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</si>
  <si>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</si>
  <si>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</si>
  <si>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</si>
  <si>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</si>
  <si>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</si>
  <si>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</si>
  <si>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</si>
  <si>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</si>
  <si>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</si>
  <si>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</si>
  <si>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</si>
  <si>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</si>
  <si>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</si>
  <si>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</si>
  <si>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</si>
  <si>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</si>
  <si>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</si>
  <si>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</si>
  <si>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</si>
  <si>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</si>
  <si>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</si>
  <si>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</si>
  <si>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</si>
  <si>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</si>
  <si>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</si>
  <si>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</si>
  <si>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</si>
  <si>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</si>
  <si>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</si>
  <si>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</si>
  <si>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</si>
  <si>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</si>
  <si>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</si>
  <si>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</si>
  <si>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</si>
  <si>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</si>
  <si>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</si>
  <si>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</si>
  <si>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</si>
  <si>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</si>
  <si>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</si>
  <si>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</si>
  <si>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</si>
  <si>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</si>
  <si>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</si>
  <si>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</si>
  <si>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</si>
  <si>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</si>
  <si>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</si>
  <si>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</si>
  <si>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</si>
  <si>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</si>
  <si>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</si>
  <si>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</si>
  <si>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</si>
  <si>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</si>
  <si>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</si>
  <si>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</si>
  <si>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</si>
  <si>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</si>
  <si>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</si>
  <si>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</si>
  <si>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</si>
  <si>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</si>
  <si>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</si>
  <si>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</si>
  <si>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</si>
  <si>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</si>
  <si>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</si>
  <si>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</si>
  <si>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</si>
  <si>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</si>
  <si>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</si>
  <si>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</si>
  <si>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</si>
  <si>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</si>
  <si>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</si>
  <si>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</si>
  <si>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</si>
  <si>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</si>
  <si>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</si>
  <si>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</si>
  <si>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</si>
  <si>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</si>
  <si>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</si>
  <si>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</si>
  <si>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</si>
  <si>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</si>
  <si>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</si>
  <si>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</si>
  <si>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</si>
  <si>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</si>
  <si>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</si>
  <si>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</si>
  <si>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</si>
  <si>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</si>
  <si>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</si>
  <si>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</si>
  <si>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</si>
  <si>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</si>
  <si>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</si>
  <si>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</si>
  <si>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</si>
  <si>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</si>
  <si>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</si>
  <si>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</si>
  <si>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</si>
  <si>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</si>
  <si>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</si>
  <si>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</si>
  <si>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</si>
  <si>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</si>
  <si>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</si>
  <si>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</si>
  <si>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</si>
  <si>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</si>
  <si>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</si>
  <si>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</si>
  <si>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</si>
  <si>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</si>
  <si>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</si>
  <si>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</si>
  <si>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</si>
  <si>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</si>
  <si>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</si>
  <si>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</si>
  <si>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</si>
  <si>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</si>
  <si>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</si>
  <si>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</si>
  <si>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</si>
  <si>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</si>
  <si>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</si>
  <si>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</si>
  <si>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</si>
  <si>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</si>
  <si>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</si>
  <si>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</si>
  <si>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</si>
  <si>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</si>
  <si>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</si>
  <si>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</si>
  <si>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</si>
  <si>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</si>
  <si>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</si>
  <si>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</si>
  <si>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</si>
  <si>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</si>
  <si>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</si>
  <si>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</si>
  <si>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</si>
  <si>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</si>
  <si>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</si>
  <si>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</si>
  <si>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</si>
  <si>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</si>
  <si>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</si>
  <si>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</si>
  <si>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</si>
  <si>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</si>
  <si>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</si>
  <si>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</si>
  <si>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</si>
  <si>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</si>
  <si>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</si>
  <si>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</si>
  <si>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</si>
  <si>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</si>
  <si>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</si>
  <si>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</si>
  <si>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</si>
  <si>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</si>
  <si>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</si>
  <si>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</si>
  <si>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</si>
  <si>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</si>
  <si>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</si>
  <si>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</si>
  <si>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</si>
  <si>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</si>
  <si>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</si>
  <si>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</si>
  <si>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</si>
  <si>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</si>
  <si>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</si>
  <si>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</si>
  <si>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</si>
  <si>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</si>
  <si>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</si>
  <si>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</si>
  <si>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</si>
  <si>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</si>
  <si>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</si>
  <si>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</si>
  <si>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</si>
  <si>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</si>
  <si>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</si>
  <si>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</si>
  <si>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</si>
  <si>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</si>
  <si>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</si>
  <si>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</si>
  <si>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</si>
  <si>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</si>
  <si>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</si>
  <si>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</si>
  <si>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</si>
  <si>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</si>
  <si>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</si>
  <si>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</si>
  <si>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</si>
  <si>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</si>
  <si>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</si>
  <si>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</si>
  <si>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</si>
  <si>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</si>
  <si>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</si>
  <si>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</si>
  <si>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</si>
  <si>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</si>
  <si>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</si>
  <si>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</si>
  <si>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</si>
  <si>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</si>
  <si>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</si>
  <si>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</si>
  <si>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</si>
  <si>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</si>
  <si>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</si>
  <si>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</si>
  <si>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</si>
  <si>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</si>
  <si>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</si>
  <si>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</si>
  <si>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</si>
  <si>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</si>
  <si>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</si>
  <si>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</si>
  <si>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</si>
  <si>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</si>
  <si>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</si>
  <si>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</si>
  <si>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</si>
  <si>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</si>
  <si>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</si>
  <si>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</si>
  <si>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</si>
  <si>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</si>
  <si>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</si>
  <si>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</si>
  <si>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</si>
  <si>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</si>
  <si>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</si>
  <si>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</si>
  <si>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</si>
  <si>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</si>
  <si>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</si>
  <si>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</si>
  <si>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</si>
  <si>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</si>
  <si>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</si>
  <si>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</si>
  <si>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</si>
  <si>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</si>
  <si>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</si>
  <si>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</si>
  <si>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</si>
  <si>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</si>
  <si>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</si>
  <si>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</si>
  <si>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</si>
  <si>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</si>
  <si>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</si>
  <si>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</si>
  <si>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</si>
  <si>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</si>
  <si>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</si>
  <si>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</si>
  <si>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</si>
  <si>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</si>
  <si>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</si>
  <si>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</si>
  <si>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</si>
  <si>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</si>
  <si>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</si>
  <si>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</si>
  <si>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</si>
  <si>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</si>
  <si>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</si>
  <si>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</si>
  <si>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</si>
  <si>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</si>
  <si>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</si>
  <si>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</si>
  <si>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</si>
  <si>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</si>
  <si>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</si>
  <si>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</si>
  <si>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</si>
  <si>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</si>
  <si>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</si>
  <si>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</si>
  <si>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</si>
  <si>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</si>
  <si>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</si>
  <si>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</si>
  <si>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</si>
  <si>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</si>
  <si>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</si>
  <si>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</si>
  <si>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</si>
  <si>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</si>
  <si>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</si>
  <si>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</si>
  <si>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</si>
  <si>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</si>
  <si>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</si>
  <si>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</si>
  <si>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</si>
  <si>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</si>
  <si>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</si>
  <si>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</si>
  <si>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</si>
  <si>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</si>
  <si>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</si>
  <si>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</si>
  <si>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</si>
  <si>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</si>
  <si>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</si>
  <si>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</si>
  <si>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</si>
  <si>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</si>
  <si>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</si>
  <si>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</si>
  <si>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</si>
  <si>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</si>
  <si>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</si>
  <si>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</si>
  <si>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</si>
  <si>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</si>
  <si>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</si>
  <si>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</si>
  <si>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</si>
  <si>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</si>
  <si>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</si>
  <si>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</si>
  <si>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</si>
  <si>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</si>
  <si>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</si>
  <si>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</si>
  <si>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</si>
  <si>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</si>
  <si>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</si>
  <si>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</si>
  <si>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</si>
  <si>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</si>
  <si>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</si>
  <si>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</si>
  <si>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</si>
  <si>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</si>
  <si>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</si>
  <si>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</si>
  <si>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</si>
  <si>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</si>
  <si>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</si>
  <si>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</si>
  <si>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</si>
  <si>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</si>
  <si>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</si>
  <si>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</si>
  <si>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</si>
  <si>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</si>
  <si>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</si>
  <si>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</si>
  <si>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</si>
  <si>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</si>
  <si>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</si>
  <si>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</si>
  <si>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</si>
  <si>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</si>
  <si>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</si>
  <si>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</si>
  <si>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</si>
  <si>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</si>
  <si>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</si>
  <si>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</si>
  <si>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</si>
  <si>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</si>
  <si>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</si>
  <si>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</si>
  <si>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</si>
  <si>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</si>
  <si>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</si>
  <si>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</si>
  <si>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</si>
  <si>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</si>
  <si>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</si>
  <si>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</si>
  <si>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</si>
  <si>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</si>
  <si>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</si>
  <si>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</si>
  <si>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</si>
  <si>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</si>
  <si>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</si>
  <si>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</si>
  <si>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</si>
  <si>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</si>
  <si>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</si>
  <si>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</si>
  <si>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</si>
  <si>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</si>
  <si>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</si>
  <si>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</si>
  <si>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</si>
  <si>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</si>
  <si>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</si>
  <si>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</si>
  <si>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</si>
  <si>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</si>
  <si>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</si>
  <si>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</si>
  <si>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</si>
  <si>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</si>
  <si>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</si>
  <si>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</si>
  <si>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</si>
  <si>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</si>
  <si>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</si>
  <si>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</si>
  <si>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</si>
  <si>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</si>
  <si>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</si>
  <si>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</si>
  <si>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</si>
  <si>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</si>
  <si>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</si>
  <si>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</si>
  <si>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</si>
  <si>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</si>
  <si>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</si>
  <si>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</si>
  <si>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</si>
  <si>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</si>
  <si>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</si>
  <si>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</si>
  <si>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</si>
  <si>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</si>
  <si>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</si>
  <si>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</si>
  <si>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</si>
  <si>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</si>
  <si>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</si>
  <si>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</si>
  <si>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</si>
  <si>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</si>
  <si>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</si>
  <si>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</si>
  <si>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</si>
  <si>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</si>
  <si>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</si>
  <si>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</si>
  <si>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</si>
  <si>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</si>
  <si>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</si>
  <si>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</si>
  <si>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</si>
  <si>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</si>
  <si>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</si>
  <si>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</si>
  <si>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</si>
  <si>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</si>
  <si>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</si>
  <si>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</si>
  <si>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</si>
  <si>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</si>
  <si>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</si>
  <si>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</si>
  <si>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</si>
  <si>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</si>
  <si>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</si>
  <si>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</si>
  <si>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</si>
  <si>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</si>
  <si>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</si>
  <si>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</si>
  <si>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</si>
  <si>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</si>
  <si>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</si>
  <si>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</si>
  <si>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</si>
  <si>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</si>
  <si>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</si>
  <si>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</si>
  <si>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</si>
  <si>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</si>
  <si>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</si>
  <si>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</si>
  <si>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</si>
  <si>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</si>
  <si>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</si>
  <si>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</si>
  <si>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</si>
  <si>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</si>
  <si>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</si>
  <si>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</si>
  <si>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</si>
  <si>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</si>
  <si>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</si>
  <si>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</si>
  <si>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</si>
  <si>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</si>
  <si>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</si>
  <si>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</si>
  <si>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</si>
  <si>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</si>
  <si>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</si>
  <si>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</si>
  <si>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</si>
  <si>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</si>
  <si>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</si>
  <si>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</si>
  <si>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</si>
  <si>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</si>
  <si>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</si>
  <si>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</si>
  <si>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</si>
  <si>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</si>
  <si>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</si>
  <si>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</si>
  <si>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</si>
  <si>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</si>
  <si>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</si>
  <si>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</si>
  <si>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</si>
  <si>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</si>
  <si>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</si>
  <si>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</si>
  <si>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</si>
  <si>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</si>
  <si>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</si>
  <si>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</si>
  <si>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</si>
  <si>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</si>
  <si>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</si>
  <si>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</si>
  <si>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</si>
  <si>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</si>
  <si>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</si>
  <si>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</si>
  <si>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</si>
  <si>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</si>
  <si>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</si>
  <si>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</si>
  <si>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</si>
  <si>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</si>
  <si>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</si>
  <si>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</si>
  <si>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</si>
  <si>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</si>
  <si>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</si>
  <si>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</si>
  <si>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</si>
  <si>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</si>
  <si>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</si>
  <si>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</si>
  <si>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</si>
  <si>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</si>
  <si>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</si>
  <si>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</si>
  <si>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</si>
  <si>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</si>
  <si>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</si>
  <si>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</si>
  <si>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</si>
  <si>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</si>
  <si>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</si>
  <si>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</si>
  <si>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</si>
  <si>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</si>
  <si>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</si>
  <si>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</si>
  <si>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</si>
  <si>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</si>
  <si>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</si>
  <si>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</si>
  <si>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</si>
  <si>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</si>
  <si>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</si>
  <si>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</si>
  <si>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</si>
  <si>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</si>
  <si>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</si>
  <si>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</si>
  <si>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</si>
  <si>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</si>
  <si>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</si>
  <si>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</si>
  <si>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</si>
  <si>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</si>
  <si>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</si>
  <si>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</si>
  <si>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</si>
  <si>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</si>
  <si>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</si>
  <si>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</si>
  <si>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</si>
  <si>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</si>
  <si>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</si>
  <si>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</si>
  <si>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</si>
  <si>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</si>
  <si>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</si>
  <si>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</si>
  <si>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</si>
  <si>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</si>
  <si>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</si>
  <si>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</si>
  <si>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</si>
  <si>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</si>
  <si>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</si>
  <si>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</si>
  <si>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</si>
  <si>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</si>
  <si>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</si>
  <si>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</si>
  <si>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</si>
  <si>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</si>
  <si>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</si>
  <si>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</si>
  <si>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</si>
  <si>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</si>
  <si>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</si>
  <si>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</si>
  <si>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</si>
  <si>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</si>
  <si>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</si>
  <si>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</si>
  <si>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</si>
  <si>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</si>
  <si>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</si>
  <si>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</si>
  <si>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</si>
  <si>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</si>
  <si>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</si>
  <si>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</si>
  <si>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</si>
  <si>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</si>
  <si>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</si>
  <si>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</si>
  <si>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</si>
  <si>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</si>
  <si>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</si>
  <si>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</si>
  <si>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</si>
  <si>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</si>
  <si>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</si>
  <si>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</si>
  <si>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</si>
  <si>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</si>
  <si>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</si>
  <si>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</si>
  <si>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</si>
  <si>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</si>
  <si>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</si>
  <si>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</si>
  <si>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</si>
  <si>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</si>
  <si>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</si>
  <si>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</si>
  <si>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</si>
  <si>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</si>
  <si>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</si>
  <si>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</si>
  <si>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</si>
  <si>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</si>
  <si>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</si>
  <si>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</si>
  <si>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</si>
  <si>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</si>
  <si>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</si>
  <si>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</si>
  <si>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</si>
  <si>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</si>
  <si>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</si>
  <si>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</si>
  <si>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</si>
  <si>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</si>
  <si>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</si>
  <si>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</si>
  <si>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</si>
  <si>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</si>
  <si>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</si>
  <si>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</si>
  <si>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</si>
  <si>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</si>
  <si>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</si>
  <si>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</si>
  <si>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</si>
  <si>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</si>
  <si>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</si>
  <si>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</si>
  <si>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</si>
  <si>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</si>
  <si>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</si>
  <si>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</si>
  <si>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</si>
  <si>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</si>
  <si>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</si>
  <si>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</si>
  <si>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</si>
  <si>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</si>
  <si>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</si>
  <si>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</si>
  <si>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</si>
  <si>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</si>
  <si>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</si>
  <si>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</si>
  <si>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</si>
  <si>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</si>
  <si>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</si>
  <si>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</si>
  <si>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</si>
  <si>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</si>
  <si>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</si>
  <si>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</si>
  <si>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</si>
  <si>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</si>
  <si>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</si>
  <si>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</si>
  <si>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</si>
  <si>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</si>
  <si>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</si>
  <si>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</si>
  <si>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</si>
  <si>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</si>
  <si>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</si>
  <si>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</si>
  <si>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</si>
  <si>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</si>
  <si>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</si>
  <si>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</si>
  <si>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</si>
  <si>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</si>
  <si>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</si>
  <si>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</si>
  <si>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</si>
  <si>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</si>
  <si>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</si>
  <si>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</si>
  <si>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</si>
  <si>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</si>
  <si>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</si>
  <si>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</si>
  <si>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</si>
  <si>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</si>
  <si>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</si>
  <si>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</si>
  <si>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</si>
  <si>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</si>
  <si>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</si>
  <si>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</si>
  <si>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</si>
  <si>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</si>
  <si>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</si>
  <si>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</si>
  <si>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</si>
  <si>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</si>
  <si>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</si>
  <si>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</si>
  <si>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</si>
  <si>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</si>
  <si>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</si>
  <si>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</si>
  <si>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</si>
  <si>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</si>
  <si>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</si>
  <si>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</si>
  <si>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</si>
  <si>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</si>
  <si>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</si>
  <si>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</si>
  <si>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</si>
  <si>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</si>
  <si>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</si>
  <si>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</si>
  <si>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</si>
  <si>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</si>
  <si>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</si>
  <si>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</si>
  <si>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</si>
  <si>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</si>
  <si>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</si>
  <si>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</si>
  <si>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</si>
  <si>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</si>
  <si>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</si>
  <si>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</si>
  <si>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</si>
  <si>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</si>
  <si>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</si>
  <si>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</si>
  <si>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</si>
  <si>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</si>
  <si>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</si>
  <si>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</si>
  <si>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</si>
  <si>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</si>
  <si>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</si>
  <si>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</si>
  <si>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</si>
  <si>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</si>
  <si>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</si>
  <si>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</si>
  <si>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</si>
  <si>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</si>
  <si>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</si>
  <si>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</si>
  <si>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</si>
  <si>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</si>
  <si>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</si>
  <si>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</si>
  <si>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</si>
  <si>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</si>
  <si>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</si>
  <si>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</si>
  <si>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</si>
  <si>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</si>
  <si>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</si>
  <si>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</si>
  <si>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</si>
  <si>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</si>
  <si>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</si>
  <si>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</si>
  <si>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</si>
  <si>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</si>
  <si>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</si>
  <si>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</si>
  <si>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</si>
  <si>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</si>
  <si>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</si>
  <si>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</si>
  <si>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</si>
  <si>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</si>
  <si>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</si>
  <si>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</si>
  <si>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</si>
  <si>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</si>
  <si>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</si>
  <si>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</si>
  <si>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</si>
  <si>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</si>
  <si>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</si>
  <si>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</si>
  <si>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</si>
  <si>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</si>
  <si>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</si>
  <si>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</si>
  <si>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</si>
  <si>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</si>
  <si>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</si>
  <si>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</si>
  <si>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</si>
  <si>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</si>
  <si>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</si>
  <si>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</si>
  <si>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</si>
  <si>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</si>
  <si>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</si>
  <si>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</si>
  <si>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</si>
  <si>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</si>
  <si>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</si>
  <si>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</si>
  <si>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</si>
  <si>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</si>
  <si>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</si>
  <si>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</si>
  <si>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</si>
  <si>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</si>
  <si>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</si>
  <si>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</si>
  <si>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</si>
  <si>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</si>
  <si>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</si>
  <si>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</si>
  <si>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</si>
  <si>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</si>
  <si>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</si>
  <si>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</si>
  <si>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</si>
  <si>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</si>
  <si>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</si>
  <si>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</si>
  <si>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</si>
  <si>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</si>
  <si>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</si>
  <si>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</si>
  <si>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</si>
  <si>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</si>
  <si>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</si>
  <si>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</si>
  <si>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</si>
  <si>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</si>
  <si>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</si>
  <si>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</si>
  <si>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</si>
  <si>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</si>
  <si>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</si>
  <si>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</si>
  <si>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</si>
  <si>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</si>
  <si>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</si>
  <si>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</si>
  <si>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</si>
  <si>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</si>
  <si>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</si>
  <si>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</si>
  <si>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</si>
  <si>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</si>
  <si>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</si>
  <si>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</si>
  <si>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</si>
  <si>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</si>
  <si>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</si>
  <si>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</si>
  <si>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</si>
  <si>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</si>
  <si>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</si>
  <si>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</si>
  <si>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</si>
  <si>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</si>
  <si>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</si>
  <si>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</si>
  <si>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</si>
  <si>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</si>
  <si>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</si>
  <si>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</si>
  <si>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</si>
  <si>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</si>
  <si>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</si>
  <si>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</si>
  <si>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</si>
  <si>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</si>
  <si>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</si>
  <si>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</si>
  <si>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</si>
  <si>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</si>
  <si>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</si>
  <si>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</si>
  <si>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</si>
  <si>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</si>
  <si>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</si>
  <si>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</si>
  <si>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</si>
  <si>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</si>
  <si>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</si>
  <si>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</si>
  <si>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</si>
  <si>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</si>
  <si>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</si>
  <si>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</si>
  <si>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</si>
  <si>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</si>
  <si>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</si>
  <si>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</si>
  <si>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</si>
  <si>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</si>
  <si>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</si>
  <si>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</si>
  <si>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</si>
  <si>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</si>
  <si>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</si>
  <si>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</si>
  <si>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</si>
  <si>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</si>
  <si>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</si>
  <si>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</si>
  <si>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</si>
  <si>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</si>
  <si>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</si>
  <si>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</si>
  <si>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</si>
  <si>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</si>
  <si>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</si>
  <si>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</si>
  <si>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</si>
  <si>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</si>
  <si>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</si>
  <si>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</si>
  <si>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</si>
  <si>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</si>
  <si>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</si>
  <si>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</si>
  <si>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</si>
  <si>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</si>
  <si>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</si>
  <si>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</si>
  <si>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</si>
  <si>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</si>
  <si>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</si>
  <si>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</si>
  <si>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</si>
  <si>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</si>
  <si>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</si>
  <si>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</si>
  <si>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</si>
  <si>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</si>
  <si>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</si>
  <si>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</si>
  <si>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</si>
  <si>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</si>
  <si>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</si>
  <si>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</si>
  <si>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</si>
  <si>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</si>
  <si>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</si>
  <si>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</si>
  <si>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</si>
  <si>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</si>
  <si>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</si>
  <si>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</si>
  <si>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</si>
  <si>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</si>
  <si>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</si>
  <si>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</si>
  <si>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</si>
  <si>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</si>
  <si>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</si>
  <si>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</si>
  <si>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</si>
  <si>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</si>
  <si>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</si>
  <si>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</si>
  <si>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</si>
  <si>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</si>
  <si>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</si>
  <si>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</si>
  <si>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</si>
  <si>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</si>
  <si>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</si>
  <si>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</si>
  <si>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</si>
  <si>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</si>
  <si>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</si>
  <si>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</si>
  <si>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</si>
  <si>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</si>
  <si>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</si>
  <si>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</si>
  <si>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</si>
  <si>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</si>
  <si>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</si>
  <si>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</si>
  <si>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</si>
  <si>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</si>
  <si>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</si>
  <si>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</si>
  <si>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</si>
  <si>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</si>
  <si>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</si>
  <si>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</si>
  <si>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</si>
  <si>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</si>
  <si>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</si>
  <si>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</si>
  <si>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</si>
  <si>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</si>
  <si>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</si>
  <si>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</si>
  <si>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</si>
  <si>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</si>
  <si>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</si>
  <si>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</si>
  <si>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</si>
  <si>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</si>
  <si>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</si>
  <si>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</si>
  <si>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</si>
  <si>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</si>
  <si>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</si>
  <si>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</si>
  <si>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</si>
  <si>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</si>
  <si>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</si>
  <si>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</si>
  <si>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</si>
  <si>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</si>
  <si>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</si>
  <si>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</si>
  <si>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</si>
  <si>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</si>
  <si>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</si>
  <si>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</si>
  <si>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</si>
  <si>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</si>
  <si>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</si>
  <si>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</si>
  <si>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</si>
  <si>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</si>
  <si>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</si>
  <si>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</si>
  <si>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</si>
  <si>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</si>
  <si>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</si>
  <si>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</si>
  <si>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</si>
  <si>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</si>
  <si>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</si>
  <si>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</si>
  <si>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</si>
  <si>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</si>
  <si>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</si>
  <si>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</si>
  <si>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</si>
  <si>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</si>
  <si>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</si>
  <si>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</si>
  <si>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</si>
  <si>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</si>
  <si>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</si>
  <si>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</si>
  <si>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</si>
  <si>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</si>
  <si>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</si>
  <si>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</si>
  <si>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</si>
  <si>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</si>
  <si>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</si>
  <si>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</si>
  <si>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</si>
  <si>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</si>
  <si>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</si>
  <si>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</si>
  <si>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</si>
  <si>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</si>
  <si>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</si>
  <si>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</si>
  <si>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</si>
  <si>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</si>
  <si>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</si>
  <si>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</si>
  <si>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</si>
  <si>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</si>
  <si>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</si>
  <si>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</si>
  <si>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</si>
  <si>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</si>
  <si>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</si>
  <si>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</si>
  <si>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</si>
  <si>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</si>
  <si>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</si>
  <si>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</si>
  <si>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</si>
  <si>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</si>
  <si>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</si>
  <si>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</si>
  <si>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</si>
  <si>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</si>
  <si>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</si>
  <si>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</si>
  <si>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</si>
  <si>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</si>
  <si>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</si>
  <si>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</si>
  <si>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</si>
  <si>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</si>
  <si>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</si>
  <si>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</si>
  <si>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</si>
  <si>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</si>
  <si>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</si>
  <si>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</si>
  <si>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</si>
  <si>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</si>
  <si>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</si>
  <si>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</si>
  <si>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</si>
  <si>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</si>
  <si>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</si>
  <si>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</si>
  <si>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</si>
  <si>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</si>
  <si>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</si>
  <si>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</si>
  <si>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</si>
  <si>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</si>
  <si>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</si>
  <si>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</si>
  <si>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</si>
  <si>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</si>
  <si>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</si>
  <si>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</si>
  <si>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</si>
  <si>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</si>
  <si>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</si>
  <si>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</si>
  <si>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</si>
  <si>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</si>
  <si>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</si>
  <si>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</si>
  <si>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</si>
  <si>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</si>
  <si>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</si>
  <si>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</si>
  <si>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</si>
  <si>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</si>
  <si>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</si>
  <si>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</si>
  <si>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</si>
  <si>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</si>
  <si>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</si>
  <si>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</si>
  <si>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</si>
  <si>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</si>
  <si>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</si>
  <si>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</si>
  <si>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</si>
  <si>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</si>
  <si>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</si>
  <si>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</si>
  <si>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</si>
  <si>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</si>
  <si>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</si>
  <si>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</si>
  <si>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</si>
  <si>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</si>
  <si>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</si>
  <si>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</si>
  <si>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</si>
  <si>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</si>
  <si>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</si>
  <si>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</si>
  <si>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</si>
  <si>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</si>
  <si>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</si>
  <si>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</si>
  <si>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</si>
  <si>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</si>
  <si>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</si>
  <si>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</si>
  <si>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</si>
  <si>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</si>
  <si>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</si>
  <si>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</si>
  <si>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</si>
  <si>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</si>
  <si>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</si>
  <si>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</si>
  <si>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</si>
  <si>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</si>
  <si>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</si>
  <si>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</si>
  <si>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</si>
  <si>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</si>
  <si>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</si>
  <si>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</si>
  <si>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</si>
  <si>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</si>
  <si>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</si>
  <si>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</si>
  <si>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</si>
  <si>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</si>
  <si>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</si>
  <si>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</si>
  <si>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</si>
  <si>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</si>
  <si>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</si>
  <si>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</si>
  <si>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</si>
  <si>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</si>
  <si>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</si>
  <si>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</si>
  <si>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</si>
  <si>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</si>
  <si>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</si>
  <si>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</si>
  <si>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</si>
  <si>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</si>
  <si>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</si>
  <si>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</si>
  <si>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</si>
  <si>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</si>
  <si>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</si>
  <si>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</si>
  <si>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</si>
  <si>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</si>
  <si>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</si>
  <si>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</si>
  <si>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</si>
  <si>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</si>
  <si>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</si>
  <si>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</si>
  <si>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</si>
  <si>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</si>
  <si>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</si>
  <si>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</si>
  <si>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</si>
  <si>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</si>
  <si>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</si>
  <si>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</si>
  <si>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</si>
  <si>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</si>
  <si>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</si>
  <si>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</si>
  <si>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</si>
  <si>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</si>
  <si>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</si>
  <si>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</si>
  <si>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</si>
  <si>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</si>
  <si>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</si>
  <si>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</si>
  <si>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</si>
  <si>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</si>
  <si>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</si>
  <si>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</si>
  <si>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</si>
  <si>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</si>
  <si>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</si>
  <si>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</si>
  <si>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</si>
  <si>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</si>
  <si>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</si>
  <si>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</si>
  <si>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</si>
  <si>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</si>
  <si>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</si>
  <si>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</si>
  <si>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</si>
  <si>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</si>
  <si>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</si>
  <si>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</si>
  <si>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</si>
  <si>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</si>
  <si>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</si>
  <si>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</si>
  <si>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</si>
  <si>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</si>
  <si>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</si>
  <si>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</si>
  <si>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</si>
  <si>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</si>
  <si>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</si>
  <si>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</si>
  <si>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</si>
  <si>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</si>
  <si>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</si>
  <si>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</si>
  <si>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</si>
  <si>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</si>
  <si>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</si>
  <si>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</si>
  <si>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</si>
  <si>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</si>
  <si>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</si>
  <si>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</si>
  <si>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</si>
  <si>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</si>
  <si>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</si>
  <si>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</si>
  <si>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</si>
  <si>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</si>
  <si>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</si>
  <si>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</si>
  <si>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</si>
  <si>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</si>
  <si>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</si>
  <si>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</si>
  <si>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</si>
  <si>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</si>
  <si>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</si>
  <si>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</si>
  <si>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</si>
  <si>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</si>
  <si>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</si>
  <si>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</si>
  <si>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</si>
  <si>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</si>
  <si>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</si>
  <si>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</si>
  <si>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</si>
  <si>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</si>
  <si>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</si>
  <si>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</si>
  <si>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</si>
  <si>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</si>
  <si>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</si>
  <si>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</si>
  <si>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</si>
  <si>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</si>
  <si>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</si>
  <si>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</si>
  <si>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</si>
  <si>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</si>
  <si>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</si>
  <si>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</si>
  <si>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</si>
  <si>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</si>
  <si>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</si>
  <si>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</si>
  <si>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</si>
  <si>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</si>
  <si>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</si>
  <si>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</si>
  <si>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</si>
  <si>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</si>
  <si>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</si>
  <si>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</si>
  <si>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</si>
  <si>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</si>
  <si>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</si>
  <si>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</si>
  <si>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</si>
  <si>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</si>
  <si>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</si>
  <si>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</si>
  <si>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</si>
  <si>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</si>
  <si>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</si>
  <si>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</si>
  <si>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</si>
  <si>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</si>
  <si>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</si>
  <si>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</si>
  <si>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</si>
  <si>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</si>
  <si>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</si>
  <si>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</si>
  <si>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</si>
  <si>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</si>
  <si>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</si>
  <si>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</si>
  <si>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</si>
  <si>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</si>
  <si>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</si>
  <si>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</si>
  <si>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</si>
  <si>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</si>
  <si>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</si>
  <si>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</si>
  <si>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</si>
  <si>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</si>
  <si>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</si>
  <si>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</si>
  <si>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</si>
  <si>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</si>
  <si>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</si>
  <si>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</si>
  <si>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</si>
  <si>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</si>
  <si>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</si>
  <si>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</si>
  <si>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</si>
  <si>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</si>
  <si>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</si>
  <si>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</si>
  <si>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</si>
  <si>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</si>
  <si>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</si>
  <si>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</si>
  <si>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</si>
  <si>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</si>
  <si>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</si>
  <si>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</si>
  <si>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</si>
  <si>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</si>
  <si>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</si>
  <si>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</si>
  <si>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</si>
  <si>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</si>
  <si>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</si>
  <si>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</si>
  <si>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</si>
  <si>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</si>
  <si>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</si>
  <si>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</si>
  <si>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</si>
  <si>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</si>
  <si>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</si>
  <si>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</si>
  <si>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</si>
  <si>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</si>
  <si>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</si>
  <si>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</si>
  <si>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</si>
  <si>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</si>
  <si>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</si>
  <si>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</si>
  <si>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</si>
  <si>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</si>
  <si>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</si>
  <si>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</si>
  <si>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</si>
  <si>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</si>
  <si>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</si>
  <si>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</si>
  <si>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</si>
  <si>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</si>
  <si>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</si>
  <si>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</si>
  <si>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</si>
  <si>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</si>
  <si>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</si>
  <si>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</si>
  <si>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</si>
  <si>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</si>
  <si>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</si>
  <si>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</si>
  <si>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</si>
  <si>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</si>
  <si>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</si>
  <si>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</si>
  <si>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</si>
  <si>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</si>
  <si>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</si>
  <si>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</si>
  <si>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</si>
  <si>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</si>
  <si>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</si>
  <si>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</si>
  <si>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</si>
  <si>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</si>
  <si>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</si>
  <si>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</si>
  <si>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</si>
  <si>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</si>
  <si>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</si>
  <si>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</si>
  <si>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</si>
  <si>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</si>
  <si>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</si>
  <si>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</si>
  <si>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</si>
  <si>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</si>
  <si>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</si>
  <si>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</si>
  <si>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</si>
  <si>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</si>
  <si>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</si>
  <si>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</si>
  <si>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</si>
  <si>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</si>
  <si>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</si>
  <si>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</si>
  <si>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</si>
  <si>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</si>
  <si>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</si>
  <si>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</si>
  <si>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</si>
  <si>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</si>
  <si>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</si>
  <si>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</si>
  <si>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</si>
  <si>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</si>
  <si>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</si>
  <si>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</si>
  <si>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</si>
  <si>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</si>
  <si>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</si>
  <si>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</si>
  <si>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</si>
  <si>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</si>
  <si>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</si>
  <si>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</si>
  <si>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</si>
  <si>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</si>
  <si>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</si>
  <si>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</si>
  <si>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</si>
  <si>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</si>
  <si>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</si>
  <si>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</si>
  <si>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</si>
  <si>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</si>
  <si>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</si>
  <si>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</si>
  <si>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</si>
  <si>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</si>
  <si>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</si>
  <si>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</si>
  <si>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</si>
  <si>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</si>
  <si>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</si>
  <si>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</si>
  <si>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</si>
  <si>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</si>
  <si>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</si>
  <si>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</si>
  <si>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</si>
  <si>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</si>
  <si>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</si>
  <si>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</si>
  <si>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</si>
  <si>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</si>
  <si>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</si>
  <si>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</si>
  <si>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</si>
  <si>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</si>
  <si>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</si>
  <si>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</si>
  <si>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</si>
  <si>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</si>
  <si>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</si>
  <si>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</si>
  <si>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</si>
  <si>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</si>
  <si>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</si>
  <si>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</si>
  <si>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</si>
  <si>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</si>
  <si>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</si>
  <si>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</si>
  <si>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</si>
  <si>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</si>
  <si>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</si>
  <si>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</si>
  <si>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</si>
  <si>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</si>
  <si>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</si>
  <si>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</si>
  <si>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</si>
  <si>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</si>
  <si>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</si>
  <si>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</si>
  <si>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</si>
  <si>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</si>
  <si>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</si>
  <si>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</si>
  <si>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</si>
  <si>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</si>
  <si>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</si>
  <si>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</si>
  <si>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</si>
  <si>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</si>
  <si>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</si>
  <si>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</si>
  <si>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</si>
  <si>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</si>
  <si>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</si>
  <si>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</si>
  <si>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</si>
  <si>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</si>
  <si>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</si>
  <si>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</si>
  <si>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</si>
  <si>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</si>
  <si>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</si>
  <si>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</si>
  <si>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</si>
  <si>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</si>
  <si>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</si>
  <si>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</si>
  <si>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</si>
  <si>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</si>
  <si>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</si>
  <si>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</si>
  <si>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</si>
  <si>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</si>
  <si>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</si>
  <si>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</si>
  <si>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</si>
  <si>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</si>
  <si>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</si>
  <si>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</si>
  <si>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</si>
  <si>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</si>
  <si>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</si>
  <si>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</si>
  <si>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</si>
  <si>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</si>
  <si>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</si>
  <si>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</si>
  <si>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</si>
  <si>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</si>
  <si>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</si>
  <si>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</si>
  <si>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</si>
  <si>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</si>
  <si>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</si>
  <si>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</si>
  <si>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</si>
  <si>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</si>
  <si>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</si>
  <si>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</si>
  <si>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</si>
  <si>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</si>
  <si>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</si>
  <si>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</si>
  <si>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</si>
  <si>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</si>
  <si>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</si>
  <si>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</si>
  <si>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</si>
  <si>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</si>
  <si>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</si>
  <si>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</si>
  <si>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</si>
  <si>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</si>
  <si>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</si>
  <si>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</si>
  <si>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</si>
  <si>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</si>
  <si>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</si>
  <si>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</si>
  <si>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</si>
  <si>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</si>
  <si>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</si>
  <si>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</si>
  <si>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</si>
  <si>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</si>
  <si>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</si>
  <si>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</si>
  <si>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</si>
  <si>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</si>
  <si>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</si>
  <si>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</si>
  <si>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</si>
  <si>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</si>
  <si>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</si>
  <si>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</si>
  <si>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</si>
  <si>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</si>
  <si>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</si>
  <si>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</si>
  <si>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</si>
  <si>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</si>
  <si>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</si>
  <si>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</si>
  <si>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</si>
  <si>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</si>
  <si>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</si>
  <si>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</si>
  <si>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</si>
  <si>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</si>
  <si>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</si>
  <si>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</si>
  <si>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</si>
  <si>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</si>
  <si>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</si>
  <si>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</si>
  <si>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</si>
  <si>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</si>
  <si>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</si>
  <si>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</si>
  <si>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</si>
  <si>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</si>
  <si>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</si>
  <si>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</si>
  <si>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</si>
  <si>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</si>
  <si>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</si>
  <si>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</si>
  <si>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</si>
  <si>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</si>
  <si>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</si>
  <si>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</si>
  <si>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</si>
  <si>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</si>
  <si>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</si>
  <si>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</si>
  <si>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</si>
  <si>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</si>
  <si>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</si>
  <si>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</si>
  <si>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</si>
  <si>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</si>
  <si>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</si>
  <si>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</si>
  <si>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</si>
  <si>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</si>
  <si>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</si>
  <si>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</si>
  <si>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</si>
  <si>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</si>
  <si>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</si>
  <si>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</si>
  <si>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</si>
  <si>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</si>
  <si>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</si>
  <si>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</si>
  <si>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</si>
  <si>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</si>
  <si>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</si>
  <si>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</si>
  <si>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</si>
  <si>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</si>
  <si>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</si>
  <si>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</si>
  <si>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</si>
  <si>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</si>
  <si>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</si>
  <si>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</si>
  <si>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</si>
  <si>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</si>
  <si>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</si>
  <si>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</si>
  <si>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</si>
  <si>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</si>
  <si>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</si>
  <si>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</si>
  <si>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</si>
  <si>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</si>
  <si>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</si>
  <si>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</si>
  <si>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</si>
  <si>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</si>
  <si>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</si>
  <si>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</si>
  <si>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</si>
  <si>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</si>
  <si>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</si>
  <si>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</si>
  <si>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</si>
  <si>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</si>
  <si>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</si>
  <si>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</si>
  <si>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</si>
  <si>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</si>
  <si>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</si>
  <si>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</si>
  <si>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</si>
  <si>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</si>
  <si>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</si>
  <si>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</si>
  <si>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</si>
  <si>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</si>
  <si>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</si>
  <si>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</si>
  <si>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</si>
  <si>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</si>
  <si>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</si>
  <si>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</si>
  <si>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</si>
  <si>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</si>
  <si>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</si>
  <si>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</si>
  <si>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</si>
  <si>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</si>
  <si>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</si>
  <si>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</si>
  <si>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</si>
  <si>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</si>
  <si>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</si>
  <si>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</si>
  <si>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</si>
  <si>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</si>
  <si>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</si>
  <si>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</si>
  <si>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</si>
  <si>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</si>
  <si>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</si>
  <si>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</si>
  <si>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</si>
  <si>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</si>
  <si>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</si>
  <si>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</si>
  <si>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</si>
  <si>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</si>
  <si>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</si>
  <si>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</si>
  <si>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</si>
  <si>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</si>
  <si>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</si>
  <si>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</si>
  <si>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</si>
  <si>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</si>
  <si>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</si>
  <si>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</si>
  <si>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</si>
  <si>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</si>
  <si>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</si>
  <si>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</si>
  <si>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</si>
  <si>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</si>
  <si>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</si>
  <si>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</si>
  <si>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</si>
  <si>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</si>
  <si>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</si>
  <si>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</si>
  <si>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</si>
  <si>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</si>
  <si>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</si>
  <si>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</si>
  <si>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</si>
  <si>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</si>
  <si>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</si>
  <si>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</si>
  <si>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</si>
  <si>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</si>
  <si>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</si>
  <si>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</si>
  <si>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</si>
  <si>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</si>
  <si>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</si>
  <si>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</si>
  <si>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</si>
  <si>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</si>
  <si>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</si>
  <si>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</si>
  <si>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</si>
  <si>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</si>
  <si>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</si>
  <si>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</si>
  <si>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</si>
  <si>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</si>
  <si>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</si>
  <si>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</si>
  <si>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</si>
  <si>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</si>
  <si>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</si>
  <si>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</si>
  <si>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</si>
  <si>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</si>
  <si>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</si>
  <si>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</si>
  <si>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</si>
  <si>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</si>
  <si>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</si>
  <si>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</si>
  <si>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</si>
  <si>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</si>
  <si>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</si>
  <si>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</si>
  <si>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</si>
  <si>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</si>
  <si>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</si>
  <si>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</si>
  <si>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</si>
  <si>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</si>
  <si>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</si>
  <si>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</si>
  <si>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</si>
  <si>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</si>
  <si>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</si>
  <si>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</si>
  <si>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</si>
  <si>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</si>
  <si>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</si>
  <si>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</si>
  <si>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</si>
  <si>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</si>
  <si>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</si>
  <si>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</si>
  <si>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</si>
  <si>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</si>
  <si>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</si>
  <si>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</si>
  <si>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</si>
  <si>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</si>
  <si>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</si>
  <si>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</si>
  <si>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</si>
  <si>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</si>
  <si>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</si>
  <si>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</si>
  <si>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</si>
  <si>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</si>
  <si>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</si>
  <si>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</si>
  <si>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</si>
  <si>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</si>
  <si>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</si>
  <si>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</si>
  <si>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</si>
  <si>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</si>
  <si>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</si>
  <si>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</si>
  <si>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</si>
  <si>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</si>
  <si>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</si>
  <si>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</si>
  <si>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</si>
  <si>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</si>
  <si>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</si>
  <si>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</si>
  <si>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</si>
  <si>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</si>
  <si>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</si>
  <si>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</si>
  <si>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</si>
  <si>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</si>
  <si>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</si>
  <si>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</si>
  <si>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</si>
  <si>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</si>
  <si>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</si>
  <si>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</si>
  <si>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</si>
  <si>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</si>
  <si>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</si>
  <si>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</si>
  <si>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</si>
  <si>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</si>
  <si>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</si>
  <si>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</si>
  <si>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</si>
  <si>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</si>
  <si>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</si>
  <si>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</si>
  <si>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</si>
  <si>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</si>
  <si>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</si>
  <si>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</si>
  <si>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</si>
  <si>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</si>
  <si>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</si>
  <si>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</si>
  <si>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</si>
  <si>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</si>
  <si>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</si>
  <si>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</si>
  <si>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</si>
  <si>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</si>
  <si>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</si>
  <si>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</si>
  <si>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</si>
  <si>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</si>
  <si>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</si>
  <si>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</si>
  <si>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</si>
  <si>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</si>
  <si>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</si>
  <si>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</si>
  <si>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</si>
  <si>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</si>
  <si>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</si>
  <si>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</si>
  <si>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</si>
  <si>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</si>
  <si>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</si>
  <si>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</si>
  <si>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</si>
  <si>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</si>
  <si>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</si>
  <si>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</si>
  <si>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</si>
  <si>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</si>
  <si>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</si>
  <si>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</si>
  <si>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</si>
  <si>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</si>
  <si>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</si>
  <si>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</si>
  <si>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</si>
  <si>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</si>
  <si>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</si>
  <si>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</si>
  <si>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</si>
  <si>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</si>
  <si>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</si>
  <si>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</si>
  <si>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</si>
  <si>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</si>
  <si>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</si>
  <si>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</si>
  <si>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</si>
  <si>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</si>
  <si>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</si>
  <si>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</si>
  <si>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</si>
  <si>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</si>
  <si>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</si>
  <si>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</si>
  <si>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</si>
  <si>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</si>
  <si>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</si>
  <si>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</si>
  <si>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</si>
  <si>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</si>
  <si>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</si>
  <si>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</si>
  <si>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</si>
  <si>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</si>
  <si>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</si>
  <si>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</si>
  <si>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</si>
  <si>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</si>
  <si>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</si>
  <si>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</si>
  <si>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</si>
  <si>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</si>
  <si>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</si>
  <si>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</si>
  <si>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</si>
  <si>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</si>
  <si>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</si>
  <si>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</si>
  <si>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</si>
  <si>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</si>
  <si>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</si>
  <si>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</si>
  <si>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</si>
  <si>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</si>
  <si>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</si>
  <si>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</si>
  <si>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</si>
  <si>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</si>
  <si>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</si>
  <si>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</si>
  <si>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</si>
  <si>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</si>
  <si>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</si>
  <si>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</si>
  <si>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</si>
  <si>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</si>
  <si>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</si>
  <si>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</si>
  <si>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</si>
  <si>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</si>
  <si>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</si>
  <si>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</si>
  <si>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</si>
  <si>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</si>
  <si>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</si>
  <si>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</si>
  <si>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</si>
  <si>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</si>
  <si>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</si>
  <si>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</si>
  <si>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</si>
  <si>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</si>
  <si>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</si>
  <si>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</si>
  <si>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</si>
  <si>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</si>
  <si>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</si>
  <si>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</si>
  <si>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</si>
  <si>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</si>
  <si>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</si>
  <si>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</si>
  <si>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</si>
  <si>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</si>
  <si>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</si>
  <si>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</si>
  <si>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</si>
  <si>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</si>
  <si>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</si>
  <si>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</si>
  <si>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</si>
  <si>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</si>
  <si>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</si>
  <si>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</si>
  <si>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</si>
  <si>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</si>
  <si>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</si>
  <si>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</si>
  <si>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</si>
  <si>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</si>
  <si>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</si>
  <si>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</si>
  <si>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</si>
  <si>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</si>
  <si>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</si>
  <si>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</si>
  <si>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</si>
  <si>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</si>
  <si>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</si>
  <si>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</si>
  <si>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</si>
  <si>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</si>
  <si>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</si>
  <si>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</si>
  <si>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</si>
  <si>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</si>
  <si>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</si>
  <si>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</si>
  <si>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</si>
  <si>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</si>
  <si>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</si>
  <si>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</si>
  <si>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</si>
  <si>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</si>
  <si>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</si>
  <si>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</si>
  <si>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</si>
  <si>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</si>
  <si>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</si>
  <si>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</si>
  <si>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</si>
  <si>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</si>
  <si>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</si>
  <si>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</si>
  <si>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</si>
  <si>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</si>
  <si>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</si>
  <si>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</si>
  <si>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</si>
  <si>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</si>
  <si>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</si>
  <si>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</si>
  <si>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</si>
  <si>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</si>
  <si>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</si>
  <si>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</si>
  <si>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</si>
  <si>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</si>
  <si>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</si>
  <si>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</si>
  <si>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</si>
  <si>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</si>
  <si>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</si>
  <si>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</si>
  <si>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</si>
  <si>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</si>
  <si>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</si>
  <si>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</si>
  <si>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</si>
  <si>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</si>
  <si>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</si>
  <si>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</si>
  <si>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</si>
  <si>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</si>
  <si>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</si>
  <si>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</si>
  <si>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</si>
  <si>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</si>
  <si>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</si>
  <si>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</si>
  <si>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</si>
  <si>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</si>
  <si>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</si>
  <si>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</si>
  <si>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</si>
  <si>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</si>
  <si>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</si>
  <si>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</si>
  <si>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</si>
  <si>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</si>
  <si>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</si>
  <si>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</si>
  <si>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</si>
  <si>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</si>
  <si>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</si>
  <si>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</si>
  <si>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</si>
  <si>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</si>
  <si>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</si>
  <si>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</si>
  <si>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</si>
  <si>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</si>
  <si>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</si>
  <si>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</si>
  <si>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</si>
  <si>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</si>
  <si>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</si>
  <si>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</si>
  <si>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</si>
  <si>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</si>
  <si>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</si>
  <si>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</si>
  <si>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</si>
  <si>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</si>
  <si>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</si>
  <si>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</si>
  <si>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</si>
  <si>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</si>
  <si>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</si>
  <si>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</si>
  <si>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</si>
  <si>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</si>
  <si>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</si>
  <si>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</si>
  <si>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</si>
  <si>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</si>
  <si>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</si>
  <si>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</si>
  <si>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</si>
  <si>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</si>
  <si>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</si>
  <si>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</si>
  <si>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</si>
  <si>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</si>
  <si>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</si>
  <si>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</si>
  <si>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</si>
  <si>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</si>
  <si>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</si>
  <si>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</si>
  <si>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</si>
  <si>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</si>
  <si>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</si>
  <si>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</si>
  <si>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</si>
  <si>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</si>
  <si>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</si>
  <si>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</si>
  <si>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</si>
  <si>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</si>
  <si>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</si>
  <si>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</si>
  <si>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</si>
  <si>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</si>
  <si>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</si>
  <si>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</si>
  <si>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</si>
  <si>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</si>
  <si>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</si>
  <si>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</si>
  <si>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</si>
  <si>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</si>
  <si>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</si>
  <si>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</si>
  <si>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</si>
  <si>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</si>
  <si>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</si>
  <si>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</si>
  <si>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</si>
  <si>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</si>
  <si>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</si>
  <si>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</si>
  <si>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</si>
  <si>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</si>
  <si>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</si>
  <si>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</si>
  <si>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</si>
  <si>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</si>
  <si>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</si>
  <si>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</si>
  <si>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</si>
  <si>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</si>
  <si>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</si>
  <si>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</si>
  <si>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</si>
  <si>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</si>
  <si>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</si>
  <si>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</si>
  <si>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</si>
  <si>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</si>
  <si>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</si>
  <si>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</si>
  <si>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</si>
  <si>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</si>
  <si>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</si>
  <si>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</si>
  <si>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</si>
  <si>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</si>
  <si>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</si>
  <si>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</si>
  <si>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</si>
  <si>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</si>
  <si>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</si>
  <si>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</si>
  <si>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</si>
  <si>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</si>
  <si>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</si>
  <si>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</si>
  <si>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</si>
  <si>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</si>
  <si>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</si>
  <si>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</si>
  <si>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</si>
  <si>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</si>
  <si>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</si>
  <si>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</si>
  <si>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</si>
  <si>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</si>
  <si>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</si>
  <si>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</si>
  <si>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</si>
  <si>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</si>
  <si>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</si>
  <si>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</si>
  <si>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</si>
  <si>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</si>
  <si>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</si>
  <si>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</si>
  <si>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</si>
  <si>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</si>
  <si>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</si>
  <si>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</si>
  <si>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</si>
  <si>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</si>
  <si>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</si>
  <si>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</si>
  <si>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</si>
  <si>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</si>
  <si>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</si>
  <si>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</si>
  <si>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</si>
  <si>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</si>
  <si>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</si>
  <si>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</si>
  <si>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</si>
  <si>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</si>
  <si>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</si>
  <si>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</si>
  <si>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</si>
  <si>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</si>
  <si>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</si>
  <si>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</si>
  <si>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</si>
  <si>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</si>
  <si>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</si>
  <si>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</si>
  <si>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</si>
  <si>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</si>
  <si>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</si>
  <si>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</si>
  <si>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</si>
  <si>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</si>
  <si>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</si>
  <si>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</si>
  <si>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</si>
  <si>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</si>
  <si>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</si>
  <si>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</si>
  <si>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</si>
  <si>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</si>
  <si>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</si>
  <si>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</si>
  <si>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</si>
  <si>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</si>
  <si>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</si>
  <si>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</si>
  <si>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</si>
  <si>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</si>
  <si>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</si>
  <si>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</si>
  <si>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</si>
  <si>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</si>
  <si>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</si>
  <si>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</si>
  <si>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</si>
  <si>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</si>
  <si>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</si>
  <si>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</si>
  <si>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</si>
  <si>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</si>
  <si>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</si>
  <si>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</si>
  <si>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</si>
  <si>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</si>
  <si>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</si>
  <si>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</si>
  <si>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</si>
  <si>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</si>
  <si>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</si>
  <si>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</si>
  <si>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</si>
  <si>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</si>
  <si>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</si>
  <si>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</si>
  <si>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</si>
  <si>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</si>
  <si>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</si>
  <si>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</si>
  <si>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</si>
  <si>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</si>
  <si>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</si>
  <si>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</si>
  <si>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</si>
  <si>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</si>
  <si>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</si>
  <si>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</si>
  <si>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</si>
  <si>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</si>
  <si>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</si>
  <si>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</si>
  <si>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</si>
  <si>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</si>
  <si>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</si>
  <si>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</si>
  <si>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</si>
  <si>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</si>
  <si>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</si>
  <si>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</si>
  <si>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</si>
  <si>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</si>
  <si>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</si>
  <si>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</si>
  <si>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</si>
  <si>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</si>
  <si>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</si>
  <si>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</si>
  <si>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</si>
  <si>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</si>
  <si>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</si>
  <si>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</si>
  <si>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</si>
  <si>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</si>
  <si>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</si>
  <si>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</si>
  <si>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</si>
  <si>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</si>
  <si>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</si>
  <si>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</si>
  <si>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</si>
  <si>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</si>
  <si>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</si>
  <si>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</si>
  <si>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</si>
  <si>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</si>
  <si>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</si>
  <si>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</si>
  <si>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</si>
  <si>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</si>
  <si>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</si>
  <si>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</si>
  <si>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</si>
  <si>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</si>
  <si>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</si>
  <si>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</si>
  <si>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</si>
  <si>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</si>
  <si>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</si>
  <si>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</si>
  <si>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</si>
  <si>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</si>
  <si>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</si>
  <si>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</si>
  <si>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</si>
  <si>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</si>
  <si>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</si>
  <si>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</si>
  <si>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</si>
  <si>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</si>
  <si>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</si>
  <si>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</si>
  <si>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</si>
  <si>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</si>
  <si>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</si>
  <si>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</si>
  <si>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</si>
  <si>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</si>
  <si>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</si>
  <si>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</si>
  <si>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</si>
  <si>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</si>
  <si>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</si>
  <si>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</si>
  <si>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</si>
  <si>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</si>
  <si>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</si>
  <si>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</si>
  <si>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</si>
  <si>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</si>
  <si>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</si>
  <si>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</si>
  <si>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</si>
  <si>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</si>
  <si>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</si>
  <si>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</si>
  <si>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</si>
  <si>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</si>
  <si>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</si>
  <si>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</si>
  <si>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</si>
  <si>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</si>
  <si>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</si>
  <si>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</si>
  <si>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</si>
  <si>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</si>
  <si>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</si>
  <si>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</si>
  <si>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</si>
  <si>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</si>
  <si>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</si>
  <si>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</si>
  <si>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</si>
  <si>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</si>
  <si>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</si>
  <si>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</si>
  <si>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</si>
  <si>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</si>
  <si>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</si>
  <si>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</si>
  <si>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</si>
  <si>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</si>
  <si>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</si>
  <si>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</si>
  <si>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</si>
  <si>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</si>
  <si>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</si>
  <si>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</si>
  <si>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</si>
  <si>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</si>
  <si>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</si>
  <si>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</si>
  <si>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</si>
  <si>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</si>
  <si>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</si>
  <si>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</si>
  <si>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</si>
  <si>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</si>
  <si>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</si>
  <si>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</si>
  <si>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</si>
  <si>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</si>
  <si>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</si>
  <si>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</si>
  <si>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</si>
  <si>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</si>
  <si>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</si>
  <si>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</si>
  <si>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</si>
  <si>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</si>
  <si>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</si>
  <si>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</si>
  <si>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</si>
  <si>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</si>
  <si>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</si>
  <si>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</si>
  <si>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</si>
  <si>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</si>
  <si>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</si>
  <si>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</si>
  <si>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</si>
  <si>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</si>
  <si>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</si>
  <si>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</si>
  <si>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</si>
  <si>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</si>
  <si>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</si>
  <si>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</si>
  <si>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</si>
  <si>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</si>
  <si>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</si>
  <si>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</si>
  <si>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</si>
  <si>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</si>
  <si>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</si>
  <si>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</si>
  <si>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</si>
  <si>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</si>
  <si>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</si>
  <si>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</si>
  <si>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</si>
  <si>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</si>
  <si>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</si>
  <si>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</si>
  <si>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</si>
  <si>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</si>
  <si>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</si>
  <si>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</si>
  <si>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</si>
  <si>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</si>
  <si>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</si>
  <si>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</si>
  <si>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</si>
  <si>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</si>
  <si>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</si>
  <si>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</si>
  <si>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</si>
  <si>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</si>
  <si>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</si>
  <si>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</si>
  <si>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</si>
  <si>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</si>
  <si>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</si>
  <si>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</si>
  <si>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</si>
  <si>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</si>
  <si>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</si>
  <si>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</si>
  <si>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</si>
  <si>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</si>
  <si>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</si>
  <si>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</si>
  <si>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</si>
  <si>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</si>
  <si>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</si>
  <si>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</si>
  <si>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</si>
  <si>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</si>
  <si>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</si>
  <si>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</si>
  <si>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</si>
  <si>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</si>
  <si>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</si>
  <si>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</si>
  <si>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</si>
  <si>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</si>
  <si>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</si>
  <si>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</si>
  <si>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</si>
  <si>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</si>
  <si>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</si>
  <si>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</si>
  <si>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</si>
  <si>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</si>
  <si>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</si>
  <si>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</si>
  <si>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</si>
  <si>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</si>
  <si>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</si>
  <si>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</si>
  <si>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</si>
  <si>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</si>
  <si>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</si>
  <si>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</si>
  <si>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</si>
  <si>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</si>
  <si>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</si>
  <si>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</si>
  <si>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</si>
  <si>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</si>
  <si>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</si>
  <si>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</si>
  <si>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</si>
  <si>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</si>
  <si>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</si>
  <si>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</si>
  <si>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</si>
  <si>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</si>
  <si>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</si>
  <si>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</si>
  <si>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</si>
  <si>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</si>
  <si>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</si>
  <si>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</si>
  <si>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</si>
  <si>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</si>
  <si>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</si>
  <si>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</si>
  <si>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</si>
  <si>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</si>
  <si>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</si>
  <si>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</si>
  <si>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</si>
  <si>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</si>
  <si>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</si>
  <si>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</si>
  <si>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</si>
  <si>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</si>
  <si>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</si>
  <si>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</si>
  <si>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</si>
  <si>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</si>
  <si>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</si>
  <si>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</si>
  <si>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</si>
  <si>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</si>
  <si>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</si>
  <si>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</si>
  <si>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</si>
  <si>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</si>
  <si>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</si>
  <si>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</si>
  <si>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</si>
  <si>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</si>
  <si>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</si>
  <si>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</si>
  <si>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</si>
  <si>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</si>
  <si>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</si>
  <si>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</si>
  <si>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</si>
  <si>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</si>
  <si>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</si>
  <si>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</si>
  <si>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</si>
  <si>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</si>
  <si>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</si>
  <si>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</si>
  <si>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</si>
  <si>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</si>
  <si>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</si>
  <si>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</si>
  <si>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</si>
  <si>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</si>
  <si>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</si>
  <si>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</si>
  <si>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</si>
  <si>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</si>
  <si>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</si>
  <si>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</si>
  <si>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</si>
  <si>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</si>
  <si>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</si>
  <si>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</si>
  <si>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</si>
  <si>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</si>
  <si>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</si>
  <si>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</si>
  <si>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</si>
  <si>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</si>
  <si>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</si>
  <si>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</si>
  <si>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</si>
  <si>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</si>
  <si>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</si>
  <si>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</si>
  <si>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</si>
  <si>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</si>
  <si>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</si>
  <si>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</si>
  <si>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</si>
  <si>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</si>
  <si>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</si>
  <si>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</si>
  <si>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</si>
  <si>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</si>
  <si>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</si>
  <si>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</si>
  <si>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</si>
  <si>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</si>
  <si>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</si>
  <si>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</si>
  <si>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</si>
  <si>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</si>
  <si>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</si>
  <si>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</si>
  <si>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</si>
  <si>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</si>
  <si>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</si>
  <si>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</si>
  <si>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</si>
  <si>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</si>
  <si>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</si>
  <si>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</si>
  <si>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</si>
  <si>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</si>
  <si>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</si>
  <si>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</si>
  <si>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</si>
  <si>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</si>
  <si>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</si>
  <si>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</si>
  <si>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</si>
  <si>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</si>
  <si>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</si>
  <si>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</si>
  <si>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</si>
  <si>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</si>
  <si>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</si>
  <si>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</si>
  <si>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</si>
  <si>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</si>
  <si>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</si>
  <si>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</si>
  <si>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</si>
  <si>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</si>
  <si>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</si>
  <si>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</si>
  <si>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</si>
  <si>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</si>
  <si>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</si>
  <si>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</si>
  <si>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</si>
  <si>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</si>
  <si>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</si>
  <si>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</si>
  <si>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</si>
  <si>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</si>
  <si>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</si>
  <si>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</si>
  <si>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</si>
  <si>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</si>
  <si>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</si>
  <si>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</si>
  <si>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</si>
  <si>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</si>
  <si>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</si>
  <si>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</si>
  <si>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</si>
  <si>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</si>
  <si>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</si>
  <si>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</si>
  <si>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</si>
  <si>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</si>
  <si>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</si>
  <si>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</si>
  <si>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</si>
  <si>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</si>
  <si>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</si>
  <si>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</si>
  <si>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</si>
  <si>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</si>
  <si>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</si>
  <si>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</si>
  <si>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</si>
  <si>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</si>
  <si>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</si>
  <si>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</si>
  <si>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</si>
  <si>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</si>
  <si>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</si>
  <si>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</si>
  <si>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</si>
  <si>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</si>
  <si>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</si>
  <si>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</si>
  <si>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</si>
  <si>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</si>
  <si>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</si>
  <si>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</si>
  <si>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</si>
  <si>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</si>
  <si>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</si>
  <si>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</si>
  <si>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</si>
  <si>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</si>
  <si>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</si>
  <si>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</si>
  <si>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</si>
  <si>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</si>
  <si>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</si>
  <si>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</si>
  <si>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</si>
  <si>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</si>
  <si>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</si>
  <si>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</si>
  <si>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</si>
  <si>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</si>
  <si>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</si>
  <si>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</si>
  <si>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</si>
  <si>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</si>
  <si>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</si>
  <si>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</si>
  <si>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</si>
  <si>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</si>
  <si>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</si>
  <si>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</si>
  <si>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</si>
  <si>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</si>
  <si>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</si>
  <si>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</si>
  <si>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</si>
  <si>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</si>
  <si>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</si>
  <si>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</si>
  <si>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</si>
  <si>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</si>
  <si>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</si>
  <si>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</si>
  <si>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</si>
  <si>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</si>
  <si>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</si>
  <si>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</si>
  <si>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</si>
  <si>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</si>
  <si>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</si>
  <si>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</si>
  <si>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</si>
  <si>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</si>
  <si>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</si>
  <si>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</si>
  <si>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</si>
  <si>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</si>
  <si>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</si>
  <si>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</si>
  <si>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</si>
  <si>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</si>
  <si>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</si>
  <si>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</si>
  <si>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</si>
  <si>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</si>
  <si>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</si>
  <si>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</si>
  <si>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</si>
  <si>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</si>
  <si>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</si>
  <si>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</si>
  <si>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</si>
  <si>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</si>
  <si>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</si>
  <si>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</si>
  <si>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</si>
  <si>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</si>
  <si>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</si>
  <si>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</si>
  <si>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</si>
  <si>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</si>
  <si>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</si>
  <si>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</si>
  <si>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</si>
  <si>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</si>
  <si>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</si>
  <si>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</si>
  <si>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</si>
  <si>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</si>
  <si>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</si>
  <si>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</si>
  <si>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</si>
  <si>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</si>
  <si>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</si>
  <si>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</si>
  <si>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</si>
  <si>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</si>
  <si>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</si>
  <si>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</si>
  <si>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</si>
  <si>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</si>
  <si>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</si>
  <si>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</si>
  <si>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</si>
  <si>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</si>
  <si>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</si>
  <si>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</si>
  <si>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</si>
  <si>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</si>
  <si>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</si>
  <si>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</si>
  <si>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</si>
  <si>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</si>
  <si>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</si>
  <si>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</si>
  <si>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</si>
  <si>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</si>
  <si>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</si>
  <si>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</si>
  <si>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</si>
  <si>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</si>
  <si>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</si>
  <si>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</si>
  <si>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</si>
  <si>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</si>
  <si>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</si>
  <si>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</si>
  <si>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</si>
  <si>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</si>
  <si>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</si>
  <si>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</si>
  <si>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</si>
  <si>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</si>
  <si>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</si>
  <si>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</si>
  <si>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</si>
  <si>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</si>
  <si>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</si>
  <si>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</si>
  <si>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</si>
  <si>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</si>
  <si>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</si>
  <si>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</si>
  <si>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</si>
  <si>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</si>
  <si>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</si>
  <si>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</si>
  <si>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</si>
  <si>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</si>
  <si>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</si>
  <si>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</si>
  <si>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</si>
  <si>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</si>
  <si>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</si>
  <si>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</si>
  <si>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</si>
  <si>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</si>
  <si>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</si>
  <si>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</si>
  <si>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</si>
  <si>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</si>
  <si>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</si>
  <si>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</si>
  <si>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</si>
  <si>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</si>
  <si>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</si>
  <si>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</si>
  <si>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</si>
  <si>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</si>
  <si>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</si>
  <si>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</si>
  <si>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</si>
  <si>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</si>
  <si>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</si>
  <si>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</si>
  <si>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</si>
  <si>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</si>
  <si>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</si>
  <si>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</si>
  <si>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</si>
  <si>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</si>
  <si>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</si>
  <si>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</si>
  <si>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</si>
  <si>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</si>
  <si>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</si>
  <si>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</si>
  <si>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</si>
  <si>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</si>
  <si>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</si>
  <si>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</si>
  <si>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</si>
  <si>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</si>
  <si>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</si>
  <si>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</si>
  <si>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</si>
  <si>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</si>
  <si>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</si>
  <si>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</si>
  <si>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</si>
  <si>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</si>
  <si>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</si>
  <si>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</si>
  <si>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</si>
  <si>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</si>
  <si>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</si>
  <si>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</si>
  <si>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</si>
  <si>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</si>
  <si>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</si>
  <si>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</si>
  <si>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</si>
  <si>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</si>
  <si>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</si>
  <si>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</si>
  <si>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</si>
  <si>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</si>
  <si>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</si>
  <si>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</si>
  <si>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</si>
  <si>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</si>
  <si>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</si>
  <si>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</si>
  <si>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</si>
  <si>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</si>
  <si>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</si>
  <si>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</si>
  <si>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</si>
  <si>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</si>
  <si>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</si>
  <si>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</si>
  <si>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</si>
  <si>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</si>
  <si>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</si>
  <si>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</si>
  <si>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</si>
  <si>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</si>
  <si>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</si>
  <si>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</si>
  <si>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</si>
  <si>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</si>
  <si>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</si>
  <si>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</si>
  <si>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</si>
  <si>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</si>
  <si>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</si>
  <si>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</si>
  <si>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</si>
  <si>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</si>
  <si>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</si>
  <si>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</si>
  <si>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</si>
  <si>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</si>
  <si>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</si>
  <si>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</si>
  <si>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</si>
  <si>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</si>
  <si>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</si>
  <si>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</si>
  <si>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</si>
  <si>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</si>
  <si>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</si>
  <si>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</si>
  <si>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</si>
  <si>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</si>
  <si>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</si>
  <si>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</si>
  <si>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</si>
  <si>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</si>
  <si>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</si>
  <si>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</si>
  <si>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</si>
  <si>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</si>
  <si>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</si>
  <si>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</si>
  <si>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</si>
  <si>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</si>
  <si>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</si>
  <si>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</si>
  <si>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</si>
  <si>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</si>
  <si>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</si>
  <si>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</si>
  <si>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</si>
  <si>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</si>
  <si>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</si>
  <si>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</si>
  <si>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</si>
  <si>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</si>
  <si>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</si>
  <si>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</si>
  <si>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</si>
  <si>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</si>
  <si>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</si>
  <si>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</si>
  <si>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</si>
  <si>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</si>
  <si>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</si>
  <si>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</si>
  <si>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</si>
  <si>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</si>
  <si>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</si>
  <si>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</si>
  <si>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</si>
  <si>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</si>
  <si>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</si>
  <si>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</si>
  <si>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</si>
  <si>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</si>
  <si>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</si>
  <si>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</si>
  <si>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</si>
  <si>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</si>
  <si>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</si>
  <si>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</si>
  <si>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</si>
  <si>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</si>
  <si>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</si>
  <si>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</si>
  <si>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</si>
  <si>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</si>
  <si>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</si>
  <si>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</si>
  <si>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</si>
  <si>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</si>
  <si>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</si>
  <si>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</si>
  <si>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</si>
  <si>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</si>
  <si>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</si>
  <si>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</si>
  <si>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</si>
  <si>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</si>
  <si>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</si>
  <si>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</si>
  <si>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</si>
  <si>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</si>
  <si>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</si>
  <si>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</si>
  <si>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</si>
  <si>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</si>
  <si>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</si>
  <si>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</si>
  <si>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</si>
  <si>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</si>
  <si>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</si>
  <si>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</si>
  <si>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</si>
  <si>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</si>
  <si>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</si>
  <si>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</si>
  <si>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</si>
  <si>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</si>
  <si>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</si>
  <si>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</si>
  <si>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</si>
  <si>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</si>
  <si>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</si>
  <si>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</si>
  <si>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</si>
  <si>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</si>
  <si>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</si>
  <si>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</si>
  <si>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</si>
  <si>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</si>
  <si>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</si>
  <si>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</si>
  <si>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</si>
  <si>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</si>
  <si>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</si>
  <si>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</si>
  <si>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</si>
  <si>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</si>
  <si>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</si>
  <si>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</si>
  <si>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</si>
  <si>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</si>
  <si>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</si>
  <si>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</si>
  <si>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</si>
  <si>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</si>
  <si>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</si>
  <si>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</si>
  <si>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</si>
  <si>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</si>
  <si>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</si>
  <si>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</si>
  <si>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</si>
  <si>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</si>
  <si>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</si>
  <si>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</si>
  <si>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</si>
  <si>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</si>
  <si>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</si>
  <si>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</si>
  <si>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</si>
  <si>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</si>
  <si>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</si>
  <si>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</si>
  <si>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</si>
  <si>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</si>
  <si>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</si>
  <si>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</si>
  <si>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</si>
  <si>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</si>
  <si>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</si>
  <si>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</si>
  <si>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</si>
  <si>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</si>
  <si>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</si>
  <si>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</si>
  <si>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</si>
  <si>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</si>
  <si>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</si>
  <si>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</si>
  <si>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</si>
  <si>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</si>
  <si>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</si>
  <si>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</si>
  <si>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</si>
  <si>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</si>
  <si>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</si>
  <si>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</si>
  <si>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</si>
  <si>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</si>
  <si>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</si>
  <si>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</si>
  <si>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</si>
  <si>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</si>
  <si>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</si>
  <si>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</si>
  <si>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</si>
  <si>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</si>
  <si>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</si>
  <si>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</si>
  <si>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</si>
  <si>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</si>
  <si>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</si>
  <si>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</si>
  <si>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</si>
  <si>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</si>
  <si>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</si>
  <si>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</si>
  <si>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</si>
  <si>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</si>
  <si>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</si>
  <si>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</si>
  <si>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</si>
  <si>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</si>
  <si>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</si>
  <si>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</si>
  <si>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</si>
  <si>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</si>
  <si>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</si>
  <si>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</si>
  <si>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</si>
  <si>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</si>
  <si>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</si>
  <si>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</si>
  <si>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</si>
  <si>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</si>
  <si>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</si>
  <si>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</si>
  <si>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</si>
  <si>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</si>
  <si>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</si>
  <si>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</si>
  <si>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</si>
  <si>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</si>
  <si>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</si>
  <si>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</si>
  <si>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</si>
  <si>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</si>
  <si>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</si>
  <si>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</si>
  <si>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</si>
  <si>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</si>
  <si>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</si>
  <si>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</si>
  <si>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</si>
  <si>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</si>
  <si>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</si>
  <si>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</si>
  <si>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</si>
  <si>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</si>
  <si>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</si>
  <si>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</si>
  <si>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</si>
  <si>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</si>
  <si>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</si>
  <si>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</si>
  <si>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</si>
  <si>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</si>
  <si>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</si>
  <si>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</si>
  <si>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</si>
  <si>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</si>
  <si>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</si>
  <si>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</si>
  <si>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</si>
  <si>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</si>
  <si>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</si>
  <si>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</si>
  <si>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</si>
  <si>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</si>
  <si>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</si>
  <si>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</si>
  <si>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</si>
  <si>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</si>
  <si>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</si>
  <si>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</si>
  <si>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</si>
  <si>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</si>
  <si>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</si>
  <si>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</si>
  <si>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</si>
  <si>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</si>
  <si>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</si>
  <si>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</si>
  <si>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</si>
  <si>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</si>
  <si>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</si>
  <si>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</si>
  <si>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</si>
  <si>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</si>
  <si>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</si>
  <si>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</si>
  <si>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</si>
  <si>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</si>
  <si>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</si>
  <si>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</si>
  <si>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</si>
  <si>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</si>
  <si>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</si>
  <si>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</si>
  <si>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</si>
  <si>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</si>
  <si>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</si>
  <si>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</si>
  <si>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</si>
  <si>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</si>
  <si>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</si>
  <si>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</si>
  <si>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</si>
  <si>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</si>
  <si>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</si>
  <si>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</si>
  <si>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</si>
  <si>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</si>
  <si>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</si>
  <si>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</si>
  <si>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</si>
  <si>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</si>
  <si>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</si>
  <si>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</si>
  <si>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</si>
  <si>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</si>
  <si>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</si>
  <si>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</si>
  <si>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</si>
  <si>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</si>
  <si>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</si>
  <si>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</si>
  <si>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</si>
  <si>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</si>
  <si>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</si>
  <si>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</si>
  <si>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</si>
  <si>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</si>
  <si>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</si>
  <si>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</si>
  <si>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</si>
  <si>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</si>
  <si>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</si>
  <si>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</si>
  <si>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</si>
  <si>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</si>
  <si>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</si>
  <si>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</si>
  <si>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</si>
  <si>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</si>
  <si>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</si>
  <si>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</si>
  <si>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</si>
  <si>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</si>
  <si>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</si>
  <si>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</si>
  <si>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</si>
  <si>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</si>
  <si>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</si>
  <si>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</si>
  <si>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</si>
  <si>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</si>
  <si>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</si>
  <si>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</si>
  <si>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</si>
  <si>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</si>
  <si>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</si>
  <si>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</si>
  <si>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</si>
  <si>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</si>
  <si>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</si>
  <si>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</si>
  <si>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</si>
  <si>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</si>
  <si>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</si>
  <si>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</si>
  <si>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</si>
  <si>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</si>
  <si>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</si>
  <si>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</si>
  <si>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</si>
  <si>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</si>
  <si>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</si>
  <si>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</si>
  <si>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</si>
  <si>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</si>
  <si>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</si>
  <si>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</si>
  <si>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</si>
  <si>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</si>
  <si>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</si>
  <si>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</si>
  <si>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</si>
  <si>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</si>
  <si>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</si>
  <si>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</si>
  <si>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</si>
  <si>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</si>
  <si>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</si>
  <si>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</si>
  <si>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</si>
  <si>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</si>
  <si>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</si>
  <si>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</si>
  <si>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</si>
  <si>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</si>
  <si>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</si>
  <si>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</si>
  <si>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</si>
  <si>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</si>
  <si>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</si>
  <si>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</si>
  <si>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</si>
  <si>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</si>
  <si>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</si>
  <si>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</si>
  <si>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</si>
  <si>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</si>
  <si>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</si>
  <si>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</si>
  <si>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</si>
  <si>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</si>
  <si>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</si>
  <si>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</si>
  <si>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</si>
  <si>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</si>
  <si>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</si>
  <si>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</si>
  <si>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</si>
  <si>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</si>
  <si>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</si>
  <si>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</si>
  <si>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</si>
  <si>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</si>
  <si>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</si>
  <si>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</si>
  <si>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</si>
  <si>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</si>
  <si>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</si>
  <si>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</si>
  <si>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</si>
  <si>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</si>
  <si>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</si>
  <si>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</si>
  <si>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</si>
  <si>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</si>
  <si>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</si>
  <si>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</si>
  <si>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</si>
  <si>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</si>
  <si>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</si>
  <si>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</si>
  <si>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</si>
  <si>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</si>
  <si>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</si>
  <si>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</si>
  <si>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</si>
  <si>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</si>
  <si>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</si>
  <si>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</si>
  <si>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</si>
  <si>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</si>
  <si>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</si>
  <si>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</si>
  <si>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</si>
  <si>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</si>
  <si>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</si>
  <si>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</si>
  <si>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</si>
  <si>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</si>
  <si>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</si>
  <si>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</si>
  <si>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</si>
  <si>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</si>
  <si>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</si>
  <si>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</si>
  <si>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</si>
  <si>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</si>
  <si>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</si>
  <si>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</si>
  <si>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</si>
  <si>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</si>
  <si>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</si>
  <si>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</si>
  <si>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</si>
  <si>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</si>
  <si>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</si>
  <si>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</si>
  <si>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</si>
  <si>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</si>
  <si>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</si>
  <si>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</si>
  <si>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</si>
  <si>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</si>
  <si>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</si>
  <si>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</si>
  <si>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</si>
  <si>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</si>
  <si>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</si>
  <si>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</si>
  <si>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</si>
  <si>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</si>
  <si>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</si>
  <si>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</si>
  <si>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</si>
  <si>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</si>
  <si>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</si>
  <si>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</si>
  <si>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</si>
  <si>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</si>
  <si>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</si>
  <si>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</si>
  <si>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</si>
  <si>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</si>
  <si>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</si>
  <si>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</si>
  <si>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</si>
  <si>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</si>
  <si>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</si>
  <si>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</si>
  <si>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</si>
  <si>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</si>
  <si>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</si>
  <si>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</si>
  <si>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</si>
  <si>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</si>
  <si>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</si>
  <si>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</si>
  <si>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</si>
  <si>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</si>
  <si>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</si>
  <si>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</si>
  <si>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</si>
  <si>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</si>
  <si>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</si>
  <si>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</si>
  <si>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</si>
  <si>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</si>
  <si>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</si>
  <si>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</si>
  <si>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</si>
  <si>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</si>
  <si>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</si>
  <si>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</si>
  <si>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</si>
  <si>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</si>
  <si>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</si>
  <si>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</si>
  <si>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</si>
  <si>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</si>
  <si>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</si>
  <si>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</si>
  <si>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</si>
  <si>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</si>
  <si>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</si>
  <si>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</si>
  <si>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</si>
  <si>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</si>
  <si>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</si>
  <si>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</si>
  <si>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</si>
  <si>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</si>
  <si>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</si>
  <si>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</si>
  <si>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</si>
  <si>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</si>
  <si>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</si>
  <si>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</si>
  <si>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</si>
  <si>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</si>
  <si>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</si>
  <si>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</si>
  <si>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</si>
  <si>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</si>
  <si>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</si>
  <si>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</si>
  <si>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</si>
  <si>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</si>
  <si>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</si>
  <si>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</si>
  <si>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</si>
  <si>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</si>
  <si>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</si>
  <si>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</si>
  <si>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</si>
  <si>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</si>
  <si>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</si>
  <si>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</si>
  <si>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</si>
  <si>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</si>
  <si>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</si>
  <si>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</si>
  <si>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</si>
  <si>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</si>
  <si>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</si>
  <si>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</si>
  <si>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</si>
  <si>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</si>
  <si>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</si>
  <si>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</si>
  <si>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</si>
  <si>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</si>
  <si>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</si>
  <si>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</si>
  <si>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</si>
  <si>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</si>
  <si>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</si>
  <si>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</si>
  <si>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</si>
  <si>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</si>
  <si>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</si>
  <si>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</si>
  <si>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</si>
  <si>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</si>
  <si>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</si>
  <si>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</si>
  <si>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</si>
  <si>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</si>
  <si>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</si>
  <si>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</si>
  <si>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</si>
  <si>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</si>
  <si>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</si>
  <si>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</si>
  <si>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</si>
  <si>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</si>
  <si>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</si>
  <si>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</si>
  <si>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</si>
  <si>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</si>
  <si>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</si>
  <si>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</si>
  <si>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</si>
  <si>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</si>
  <si>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</si>
  <si>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</si>
  <si>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</si>
  <si>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</si>
  <si>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</si>
  <si>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</si>
  <si>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</si>
  <si>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</si>
  <si>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</si>
  <si>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</si>
  <si>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</si>
  <si>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</si>
  <si>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</si>
  <si>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</si>
  <si>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</si>
  <si>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</si>
  <si>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</si>
  <si>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</si>
  <si>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</si>
  <si>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</si>
  <si>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</si>
  <si>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</si>
  <si>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</si>
  <si>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</si>
  <si>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</si>
  <si>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</si>
  <si>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</si>
  <si>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</si>
  <si>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</si>
  <si>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</si>
  <si>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</si>
  <si>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</si>
  <si>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</si>
  <si>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</si>
  <si>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</si>
  <si>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</si>
  <si>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</si>
  <si>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</si>
  <si>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</si>
  <si>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</si>
  <si>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</si>
  <si>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</si>
  <si>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</si>
  <si>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</si>
  <si>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</si>
  <si>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</si>
  <si>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</si>
  <si>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</si>
  <si>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</si>
  <si>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</si>
  <si>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</si>
  <si>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</si>
  <si>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</si>
  <si>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</si>
  <si>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</si>
  <si>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</si>
  <si>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</si>
  <si>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</si>
  <si>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</si>
  <si>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</si>
  <si>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</si>
  <si>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</si>
  <si>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</si>
  <si>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</si>
  <si>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</si>
  <si>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</si>
  <si>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</si>
  <si>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</si>
  <si>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</si>
  <si>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</si>
  <si>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</si>
  <si>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</si>
  <si>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</si>
  <si>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</si>
  <si>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</si>
  <si>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</si>
  <si>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</si>
  <si>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</si>
  <si>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</si>
  <si>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</si>
  <si>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</si>
  <si>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</si>
  <si>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</si>
  <si>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</si>
  <si>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</si>
  <si>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</si>
  <si>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</si>
  <si>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</si>
  <si>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</si>
  <si>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</si>
  <si>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</si>
  <si>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</si>
  <si>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</si>
  <si>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</si>
  <si>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</si>
  <si>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</si>
  <si>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</si>
  <si>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</si>
  <si>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</si>
  <si>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</si>
  <si>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</si>
  <si>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</si>
  <si>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</si>
  <si>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</si>
  <si>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</si>
  <si>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</si>
  <si>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</si>
  <si>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</si>
  <si>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</si>
  <si>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</si>
  <si>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</si>
  <si>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</si>
  <si>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</si>
  <si>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</si>
  <si>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</si>
  <si>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</si>
  <si>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</si>
  <si>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</si>
  <si>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</si>
  <si>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</si>
  <si>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</si>
  <si>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</si>
  <si>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</si>
  <si>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</si>
  <si>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</si>
  <si>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</si>
  <si>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</si>
  <si>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</si>
  <si>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</si>
  <si>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</si>
  <si>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</si>
  <si>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</si>
  <si>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</si>
  <si>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</si>
  <si>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</si>
  <si>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</si>
  <si>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</si>
  <si>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</si>
  <si>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</si>
  <si>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</si>
  <si>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</si>
  <si>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</si>
  <si>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</si>
  <si>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</si>
  <si>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</si>
  <si>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</si>
  <si>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</si>
  <si>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</si>
  <si>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</si>
  <si>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</si>
  <si>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</si>
  <si>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</si>
  <si>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</si>
  <si>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</si>
  <si>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</si>
  <si>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</si>
  <si>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</si>
  <si>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</si>
  <si>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</si>
  <si>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</si>
  <si>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</si>
  <si>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</si>
  <si>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</si>
  <si>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</si>
  <si>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</si>
  <si>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</si>
  <si>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</si>
  <si>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</si>
  <si>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</si>
  <si>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</si>
  <si>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</si>
  <si>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</si>
  <si>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</si>
  <si>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</si>
  <si>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</si>
  <si>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</si>
  <si>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</si>
  <si>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</si>
  <si>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</si>
  <si>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</si>
  <si>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</si>
  <si>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</si>
  <si>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</si>
  <si>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</si>
  <si>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</si>
  <si>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</si>
  <si>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</si>
  <si>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</si>
  <si>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</si>
  <si>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</si>
  <si>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</si>
  <si>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</si>
  <si>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</si>
  <si>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</si>
  <si>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</si>
  <si>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</si>
  <si>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</si>
  <si>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</si>
  <si>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</si>
  <si>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</si>
  <si>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</si>
  <si>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</si>
  <si>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</si>
  <si>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</si>
  <si>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</si>
  <si>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</si>
  <si>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</si>
  <si>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</si>
  <si>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</si>
  <si>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</si>
  <si>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</si>
  <si>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</si>
  <si>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</si>
  <si>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</si>
  <si>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</si>
  <si>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</si>
  <si>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</si>
  <si>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</si>
  <si>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</si>
  <si>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</si>
  <si>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</si>
  <si>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</si>
  <si>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</si>
  <si>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</si>
  <si>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</si>
  <si>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</si>
  <si>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</si>
  <si>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</si>
  <si>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</si>
  <si>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</si>
  <si>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</si>
  <si>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</si>
  <si>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</si>
  <si>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</si>
  <si>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</si>
  <si>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</si>
  <si>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</si>
  <si>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</si>
  <si>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</si>
  <si>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</si>
  <si>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</si>
  <si>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</si>
  <si>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</si>
  <si>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</si>
  <si>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</si>
  <si>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</si>
  <si>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</si>
  <si>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</si>
  <si>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</si>
  <si>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</si>
  <si>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</si>
  <si>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</si>
  <si>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</si>
  <si>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</si>
  <si>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</si>
  <si>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</si>
  <si>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</si>
  <si>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</si>
  <si>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</si>
  <si>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</si>
  <si>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</si>
  <si>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</si>
  <si>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</si>
  <si>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</si>
  <si>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</si>
  <si>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</si>
  <si>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</si>
  <si>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</si>
  <si>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</si>
  <si>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</si>
  <si>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</si>
  <si>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</si>
  <si>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</si>
  <si>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</si>
  <si>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</si>
  <si>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</si>
  <si>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</si>
  <si>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</si>
  <si>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</si>
  <si>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</si>
  <si>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</si>
  <si>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</si>
  <si>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</si>
  <si>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</si>
  <si>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</si>
  <si>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</si>
  <si>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</si>
  <si>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</si>
  <si>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</si>
  <si>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</si>
  <si>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</si>
  <si>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</si>
  <si>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</si>
  <si>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</si>
  <si>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</si>
  <si>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</si>
  <si>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</si>
  <si>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</si>
  <si>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</si>
  <si>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</si>
  <si>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</si>
  <si>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</si>
  <si>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</si>
  <si>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</si>
  <si>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</si>
  <si>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</si>
  <si>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</si>
  <si>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</si>
  <si>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</si>
  <si>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</si>
  <si>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</si>
  <si>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</si>
  <si>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</si>
  <si>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</si>
  <si>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</si>
  <si>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</si>
  <si>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</si>
  <si>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</si>
  <si>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</si>
  <si>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</si>
  <si>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</si>
  <si>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</si>
  <si>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</si>
  <si>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</si>
  <si>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</si>
  <si>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</si>
  <si>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</si>
  <si>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</si>
  <si>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</si>
  <si>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</si>
  <si>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</si>
  <si>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</si>
  <si>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</si>
  <si>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</si>
  <si>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</si>
  <si>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</si>
  <si>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</si>
  <si>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</si>
  <si>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</si>
  <si>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</si>
  <si>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</si>
  <si>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</si>
  <si>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</si>
  <si>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</si>
  <si>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</si>
  <si>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</si>
  <si>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</si>
  <si>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</si>
  <si>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</si>
  <si>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</si>
  <si>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</si>
  <si>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</si>
  <si>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</si>
  <si>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</si>
  <si>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</si>
  <si>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</si>
  <si>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</si>
  <si>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</si>
  <si>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</si>
  <si>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</si>
  <si>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</si>
  <si>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</si>
  <si>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</si>
  <si>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</si>
  <si>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</si>
  <si>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</si>
  <si>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</si>
  <si>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</si>
  <si>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</si>
  <si>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</si>
  <si>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</si>
  <si>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</si>
  <si>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</si>
  <si>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</si>
  <si>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</si>
  <si>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</si>
  <si>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</si>
  <si>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</si>
  <si>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</si>
  <si>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</si>
  <si>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</si>
  <si>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</si>
  <si>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</si>
  <si>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</si>
  <si>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</si>
  <si>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</si>
  <si>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</si>
  <si>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</si>
  <si>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</si>
  <si>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</si>
  <si>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</si>
  <si>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</si>
  <si>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</si>
  <si>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</si>
  <si>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</si>
  <si>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</si>
  <si>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</si>
  <si>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</si>
  <si>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</si>
  <si>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</si>
  <si>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</si>
  <si>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</si>
  <si>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</si>
  <si>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</si>
  <si>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</si>
  <si>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</si>
  <si>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</si>
  <si>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</si>
  <si>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</si>
  <si>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</si>
  <si>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</si>
  <si>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</si>
  <si>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</si>
  <si>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</si>
  <si>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</si>
  <si>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</si>
  <si>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</si>
  <si>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</si>
  <si>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</si>
  <si>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</si>
  <si>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</si>
  <si>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</si>
  <si>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</si>
  <si>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</si>
  <si>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</si>
  <si>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</si>
  <si>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</si>
  <si>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</si>
  <si>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</si>
  <si>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</si>
  <si>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</si>
  <si>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</si>
  <si>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</si>
  <si>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</si>
  <si>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</si>
  <si>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</si>
  <si>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</si>
  <si>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</si>
  <si>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</si>
  <si>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</si>
  <si>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</si>
  <si>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</si>
  <si>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</si>
  <si>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</si>
  <si>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</si>
  <si>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</si>
  <si>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</si>
  <si>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</si>
  <si>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</si>
  <si>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</si>
  <si>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</si>
  <si>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</si>
  <si>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</si>
  <si>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</si>
  <si>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</si>
  <si>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</si>
  <si>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</si>
  <si>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</si>
  <si>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</si>
  <si>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</si>
  <si>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</si>
  <si>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</si>
  <si>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</si>
  <si>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</si>
  <si>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</si>
  <si>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</si>
  <si>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</si>
  <si>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</si>
  <si>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</si>
  <si>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</si>
  <si>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</si>
  <si>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</si>
  <si>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</si>
  <si>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</si>
  <si>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</si>
  <si>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</si>
  <si>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</si>
  <si>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</si>
  <si>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</si>
  <si>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</si>
  <si>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</si>
  <si>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</si>
  <si>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</si>
  <si>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</si>
  <si>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</si>
  <si>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</si>
  <si>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</si>
  <si>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</si>
  <si>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</si>
  <si>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</si>
  <si>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</si>
  <si>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</si>
  <si>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</si>
  <si>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</si>
  <si>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</si>
  <si>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</si>
  <si>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</si>
  <si>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</si>
  <si>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</si>
  <si>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</si>
  <si>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</si>
  <si>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</si>
  <si>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</si>
  <si>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</si>
  <si>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</si>
  <si>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</si>
  <si>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</si>
  <si>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</si>
  <si>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</si>
  <si>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</si>
  <si>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</si>
  <si>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</si>
  <si>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</si>
  <si>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</si>
  <si>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</si>
  <si>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</si>
  <si>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</si>
  <si>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</si>
  <si>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</si>
  <si>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</si>
  <si>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</si>
  <si>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</si>
  <si>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</si>
  <si>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</si>
  <si>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</si>
  <si>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</si>
  <si>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</si>
  <si>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</si>
  <si>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</si>
  <si>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</si>
  <si>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</si>
  <si>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</si>
  <si>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</si>
  <si>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</si>
  <si>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</si>
  <si>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</si>
  <si>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</si>
  <si>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</si>
  <si>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</si>
  <si>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</si>
  <si>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</si>
  <si>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</si>
  <si>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</si>
  <si>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</si>
  <si>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</si>
  <si>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</si>
  <si>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</si>
  <si>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</si>
  <si>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</si>
  <si>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</si>
  <si>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</si>
  <si>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</si>
  <si>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</si>
  <si>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</si>
  <si>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</si>
  <si>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</si>
  <si>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</si>
  <si>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</si>
  <si>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</si>
  <si>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</si>
  <si>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</si>
  <si>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</si>
  <si>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</si>
  <si>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</si>
  <si>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</si>
  <si>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</si>
  <si>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</si>
  <si>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</si>
  <si>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</si>
  <si>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</si>
  <si>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</si>
  <si>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</si>
  <si>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</si>
  <si>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</si>
  <si>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</si>
  <si>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</si>
  <si>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</si>
  <si>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</si>
  <si>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</si>
  <si>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</si>
  <si>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</si>
  <si>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</si>
  <si>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</si>
  <si>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</si>
  <si>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</si>
  <si>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</si>
  <si>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</si>
  <si>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</si>
  <si>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</si>
  <si>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</si>
  <si>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</si>
  <si>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</si>
  <si>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</si>
  <si>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</si>
  <si>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</si>
  <si>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</si>
  <si>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</si>
  <si>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</si>
  <si>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</si>
  <si>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</si>
  <si>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</si>
  <si>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</si>
  <si>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</si>
  <si>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</si>
  <si>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</si>
  <si>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</si>
  <si>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</si>
  <si>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</si>
  <si>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</si>
  <si>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</si>
  <si>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</si>
  <si>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</si>
  <si>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</si>
  <si>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</si>
  <si>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</si>
  <si>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</si>
  <si>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</si>
  <si>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</si>
  <si>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</si>
  <si>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</si>
  <si>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</si>
  <si>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</si>
  <si>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</si>
  <si>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</si>
  <si>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</si>
  <si>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</si>
  <si>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</si>
  <si>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</si>
  <si>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</si>
  <si>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</si>
  <si>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</si>
  <si>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</si>
  <si>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</si>
  <si>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</si>
  <si>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</si>
  <si>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</si>
  <si>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</si>
  <si>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</si>
  <si>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</si>
  <si>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</si>
  <si>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</si>
  <si>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</si>
  <si>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</si>
  <si>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</si>
  <si>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</si>
  <si>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</si>
  <si>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</si>
  <si>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</si>
  <si>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</si>
  <si>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</si>
  <si>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</si>
  <si>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</si>
  <si>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</si>
  <si>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</si>
  <si>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</si>
  <si>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</si>
  <si>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</si>
  <si>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</si>
  <si>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</si>
  <si>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</si>
  <si>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</si>
  <si>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</si>
  <si>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</si>
  <si>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</si>
  <si>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</si>
  <si>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</si>
  <si>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</si>
  <si>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</si>
  <si>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</si>
  <si>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</si>
  <si>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</si>
  <si>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</si>
  <si>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</si>
  <si>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</si>
  <si>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</si>
  <si>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</si>
  <si>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</si>
  <si>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</si>
  <si>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</si>
  <si>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</si>
  <si>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</si>
  <si>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</si>
  <si>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</si>
  <si>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</si>
  <si>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</si>
  <si>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</si>
  <si>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</si>
  <si>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</si>
  <si>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</si>
  <si>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</si>
  <si>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</si>
  <si>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</si>
  <si>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</si>
  <si>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</si>
  <si>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</si>
  <si>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</si>
  <si>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</si>
  <si>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</si>
  <si>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</si>
  <si>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</si>
  <si>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</si>
  <si>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</si>
  <si>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</si>
  <si>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</si>
  <si>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</si>
  <si>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</si>
  <si>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</si>
  <si>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</si>
  <si>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</si>
  <si>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</si>
  <si>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</si>
  <si>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</si>
  <si>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</si>
  <si>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</si>
  <si>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</si>
  <si>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</si>
  <si>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</si>
  <si>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</si>
  <si>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</si>
  <si>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</si>
  <si>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</si>
  <si>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</si>
  <si>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</si>
  <si>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</si>
  <si>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</si>
  <si>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</si>
  <si>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</si>
  <si>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</si>
  <si>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</si>
  <si>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</si>
  <si>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</si>
  <si>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</si>
  <si>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</si>
  <si>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</si>
  <si>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</si>
  <si>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</si>
  <si>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</si>
  <si>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</si>
  <si>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</si>
  <si>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</si>
  <si>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</si>
  <si>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</si>
  <si>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</si>
  <si>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</si>
  <si>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</si>
  <si>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</si>
  <si>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</si>
  <si>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</si>
  <si>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</si>
  <si>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</si>
  <si>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</si>
  <si>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</si>
  <si>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</si>
  <si>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</si>
  <si>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</si>
  <si>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</si>
  <si>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</si>
  <si>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</si>
  <si>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</si>
  <si>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</si>
  <si>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</si>
  <si>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</si>
  <si>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</si>
  <si>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</si>
  <si>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</si>
  <si>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</si>
  <si>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</si>
  <si>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</si>
  <si>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</si>
  <si>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</si>
  <si>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</si>
  <si>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</si>
  <si>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</si>
  <si>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</si>
  <si>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</si>
  <si>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</si>
  <si>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</si>
  <si>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</si>
  <si>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</si>
  <si>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</si>
  <si>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</si>
  <si>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</si>
  <si>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</si>
  <si>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</si>
  <si>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</si>
  <si>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</si>
  <si>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</si>
  <si>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</si>
  <si>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</si>
  <si>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</si>
  <si>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</si>
  <si>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</si>
  <si>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</si>
  <si>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</si>
  <si>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</si>
  <si>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</si>
  <si>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</si>
  <si>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</si>
  <si>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</si>
  <si>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</si>
  <si>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</si>
  <si>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</si>
  <si>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</si>
  <si>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</si>
  <si>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</si>
  <si>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</si>
  <si>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</si>
  <si>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</si>
  <si>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</si>
  <si>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</si>
  <si>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</si>
  <si>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</si>
  <si>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</si>
  <si>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</si>
  <si>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</si>
  <si>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</si>
  <si>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</si>
  <si>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</si>
  <si>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</si>
  <si>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</si>
  <si>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</si>
  <si>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</si>
  <si>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</si>
  <si>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</si>
  <si>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</si>
  <si>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</si>
  <si>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</si>
  <si>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</si>
  <si>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</si>
  <si>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</si>
  <si>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</si>
  <si>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</si>
  <si>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</si>
  <si>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</si>
  <si>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</si>
  <si>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</si>
  <si>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</si>
  <si>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</si>
  <si>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</si>
  <si>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</si>
  <si>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</si>
  <si>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</si>
  <si>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</si>
  <si>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</si>
  <si>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</si>
  <si>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</si>
  <si>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</si>
  <si>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</si>
  <si>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</si>
  <si>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</si>
  <si>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</si>
  <si>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</si>
  <si>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</si>
  <si>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</si>
  <si>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</si>
  <si>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</si>
  <si>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</si>
  <si>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</si>
  <si>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</si>
  <si>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</si>
  <si>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</si>
  <si>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</si>
  <si>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</si>
  <si>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</si>
  <si>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</si>
  <si>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</si>
  <si>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</si>
  <si>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</si>
  <si>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</si>
  <si>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</si>
  <si>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</si>
  <si>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</si>
  <si>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</si>
  <si>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</si>
  <si>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</si>
  <si>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</si>
  <si>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</si>
  <si>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</si>
  <si>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</si>
  <si>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</si>
  <si>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</si>
  <si>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</si>
  <si>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</si>
  <si>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</si>
  <si>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</si>
  <si>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</si>
  <si>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</si>
  <si>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</si>
  <si>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</si>
  <si>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</si>
  <si>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</si>
  <si>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</si>
  <si>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</si>
  <si>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</si>
  <si>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</si>
  <si>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</si>
  <si>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</si>
  <si>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</si>
  <si>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</si>
  <si>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</si>
  <si>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</si>
  <si>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</si>
  <si>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</si>
  <si>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</si>
  <si>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</si>
  <si>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</si>
  <si>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</si>
  <si>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</si>
  <si>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</si>
  <si>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</si>
  <si>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</si>
  <si>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</si>
  <si>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</si>
  <si>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</si>
  <si>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</si>
  <si>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</si>
  <si>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</si>
  <si>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</si>
  <si>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</si>
  <si>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</si>
  <si>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</si>
  <si>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</si>
  <si>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</si>
  <si>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</si>
  <si>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</si>
  <si>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</si>
  <si>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</si>
  <si>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</si>
  <si>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</si>
  <si>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</si>
  <si>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</si>
  <si>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</si>
  <si>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</si>
  <si>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</si>
  <si>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</si>
  <si>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</si>
  <si>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</si>
  <si>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</si>
  <si>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</si>
  <si>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</si>
  <si>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</si>
  <si>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</si>
  <si>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</si>
  <si>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</si>
  <si>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</si>
  <si>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</si>
  <si>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</si>
  <si>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</si>
  <si>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</si>
  <si>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</si>
  <si>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</si>
  <si>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</si>
  <si>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</si>
  <si>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</si>
  <si>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</si>
  <si>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</si>
  <si>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</si>
  <si>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</si>
  <si>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</si>
  <si>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</si>
  <si>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</si>
  <si>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</si>
  <si>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</si>
  <si>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</si>
  <si>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</si>
  <si>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</si>
  <si>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</si>
  <si>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</si>
  <si>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</si>
  <si>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</si>
  <si>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</si>
  <si>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</si>
  <si>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</si>
  <si>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</si>
  <si>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</si>
  <si>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</si>
  <si>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</si>
  <si>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</si>
  <si>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</si>
  <si>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</si>
  <si>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</si>
  <si>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</si>
  <si>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</si>
  <si>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</si>
  <si>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</si>
  <si>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</si>
  <si>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</si>
  <si>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</si>
  <si>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</si>
  <si>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</si>
  <si>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</si>
  <si>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</si>
  <si>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</si>
  <si>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</si>
  <si>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</si>
  <si>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</si>
  <si>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</si>
  <si>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</si>
  <si>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</si>
  <si>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</si>
  <si>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</si>
  <si>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</si>
  <si>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</si>
  <si>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</si>
  <si>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</si>
  <si>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</si>
  <si>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</si>
  <si>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</si>
  <si>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</si>
  <si>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</si>
  <si>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</si>
  <si>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</si>
  <si>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</si>
  <si>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</si>
  <si>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</si>
  <si>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</si>
  <si>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</si>
  <si>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</si>
  <si>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</si>
  <si>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</si>
  <si>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</si>
  <si>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</si>
  <si>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</si>
  <si>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</si>
  <si>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</si>
  <si>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</si>
  <si>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</si>
  <si>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</si>
  <si>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</si>
  <si>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</si>
  <si>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</si>
  <si>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</si>
  <si>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</si>
  <si>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</si>
  <si>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</si>
  <si>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</si>
  <si>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</si>
  <si>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</si>
  <si>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</si>
  <si>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</si>
  <si>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</si>
  <si>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</si>
  <si>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</si>
  <si>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</si>
  <si>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</si>
  <si>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</si>
  <si>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</si>
  <si>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</si>
  <si>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</si>
  <si>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</si>
  <si>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</si>
  <si>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</si>
  <si>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</si>
  <si>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</si>
  <si>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</si>
  <si>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</si>
  <si>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</si>
  <si>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</si>
  <si>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</si>
  <si>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</si>
  <si>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</si>
  <si>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</si>
  <si>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</si>
  <si>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</si>
  <si>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</si>
  <si>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</si>
  <si>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</si>
  <si>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</si>
  <si>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</si>
  <si>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</si>
  <si>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</si>
  <si>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</si>
  <si>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</si>
  <si>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</si>
  <si>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</si>
  <si>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</si>
  <si>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</si>
  <si>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</si>
  <si>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</si>
  <si>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</si>
  <si>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</si>
  <si>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</si>
  <si>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</si>
  <si>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</si>
  <si>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</si>
  <si>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</si>
  <si>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</si>
  <si>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</si>
  <si>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</si>
  <si>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</si>
  <si>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</si>
  <si>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</si>
  <si>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</si>
  <si>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</si>
  <si>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</si>
  <si>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</si>
  <si>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</si>
  <si>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</si>
  <si>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</si>
  <si>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</si>
  <si>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</si>
  <si>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</si>
  <si>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</si>
  <si>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</si>
  <si>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</si>
  <si>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</si>
  <si>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</si>
  <si>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</si>
  <si>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</si>
  <si>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</si>
  <si>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</si>
  <si>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</si>
  <si>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</si>
  <si>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</si>
  <si>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</si>
  <si>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</si>
  <si>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</si>
  <si>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</si>
  <si>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</si>
  <si>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</si>
  <si>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</si>
  <si>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</si>
  <si>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</si>
  <si>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</si>
  <si>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</si>
  <si>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</si>
  <si>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</si>
  <si>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</si>
  <si>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</si>
  <si>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</si>
  <si>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</si>
  <si>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</si>
  <si>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</si>
  <si>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</si>
  <si>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</si>
  <si>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</si>
  <si>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</si>
  <si>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</si>
  <si>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</si>
  <si>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</si>
  <si>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</si>
  <si>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</si>
  <si>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</si>
  <si>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</si>
  <si>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</si>
  <si>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</si>
  <si>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</si>
  <si>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</si>
  <si>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</si>
  <si>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</si>
  <si>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</si>
  <si>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</si>
  <si>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</si>
  <si>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</si>
  <si>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</si>
  <si>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</si>
  <si>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</si>
  <si>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</si>
  <si>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</si>
  <si>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</si>
  <si>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</si>
  <si>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</si>
  <si>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</si>
  <si>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</si>
  <si>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</si>
  <si>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</si>
  <si>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</si>
  <si>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</si>
  <si>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</si>
  <si>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</si>
  <si>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</si>
  <si>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</si>
  <si>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</si>
  <si>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</si>
  <si>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</si>
  <si>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</si>
  <si>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</si>
  <si>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</si>
  <si>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</si>
  <si>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</si>
  <si>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</si>
  <si>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</si>
  <si>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</si>
  <si>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</si>
  <si>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</si>
  <si>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</si>
  <si>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</si>
  <si>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</si>
  <si>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</si>
  <si>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</si>
  <si>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</si>
  <si>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</si>
  <si>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</si>
  <si>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</si>
  <si>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</si>
  <si>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</si>
  <si>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</si>
  <si>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</si>
  <si>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</si>
  <si>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</si>
  <si>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</si>
  <si>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</si>
  <si>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</si>
  <si>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</si>
  <si>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</si>
  <si>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</si>
  <si>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</si>
  <si>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</si>
  <si>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</si>
  <si>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</si>
  <si>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</si>
  <si>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</si>
  <si>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</si>
  <si>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</si>
  <si>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</si>
  <si>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</si>
  <si>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</si>
  <si>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</si>
  <si>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</si>
  <si>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</si>
  <si>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</si>
  <si>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</si>
  <si>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</si>
  <si>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</si>
  <si>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</si>
  <si>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</si>
  <si>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</si>
  <si>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</si>
  <si>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</si>
  <si>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</si>
  <si>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</si>
  <si>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</si>
  <si>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</si>
  <si>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</si>
  <si>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</si>
  <si>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</si>
  <si>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</si>
  <si>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</si>
  <si>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</si>
  <si>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</si>
  <si>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</si>
  <si>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</si>
  <si>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</si>
  <si>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</si>
  <si>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</si>
  <si>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</si>
  <si>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</si>
  <si>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</si>
  <si>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</si>
  <si>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</si>
  <si>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</si>
  <si>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</si>
  <si>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</si>
  <si>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</si>
  <si>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</si>
  <si>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</si>
  <si>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</si>
  <si>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</si>
  <si>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</si>
  <si>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</si>
  <si>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</si>
  <si>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</si>
  <si>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</si>
  <si>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</si>
  <si>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</si>
  <si>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</si>
  <si>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</si>
  <si>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</si>
  <si>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</si>
  <si>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</si>
  <si>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</si>
  <si>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</si>
  <si>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</si>
  <si>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</si>
  <si>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</si>
  <si>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</si>
  <si>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</si>
  <si>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</si>
  <si>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</si>
  <si>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</si>
  <si>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</si>
  <si>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</si>
  <si>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</si>
  <si>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</si>
  <si>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</si>
  <si>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</si>
  <si>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</si>
  <si>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</si>
  <si>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</si>
  <si>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</si>
  <si>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</si>
  <si>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</si>
  <si>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</si>
  <si>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</si>
  <si>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</si>
  <si>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</si>
  <si>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</si>
  <si>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</si>
  <si>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</si>
  <si>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</si>
  <si>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</si>
  <si>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</si>
  <si>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</si>
  <si>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</si>
  <si>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</si>
  <si>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</si>
  <si>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</si>
  <si>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</si>
  <si>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</si>
  <si>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</si>
  <si>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</si>
  <si>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</si>
  <si>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</si>
  <si>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</si>
  <si>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</si>
  <si>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</si>
  <si>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</si>
  <si>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</si>
  <si>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</si>
  <si>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</si>
  <si>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</si>
  <si>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</si>
  <si>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</si>
  <si>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</si>
  <si>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</si>
  <si>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</si>
  <si>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</si>
  <si>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</si>
  <si>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</si>
  <si>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</si>
  <si>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</si>
  <si>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</si>
  <si>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</si>
  <si>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</si>
  <si>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</si>
  <si>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</si>
  <si>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</si>
  <si>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</si>
  <si>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</si>
  <si>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</si>
  <si>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</si>
  <si>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</si>
  <si>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</si>
  <si>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</si>
  <si>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</si>
  <si>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</si>
  <si>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</si>
  <si>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</si>
  <si>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</si>
  <si>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</si>
  <si>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</si>
  <si>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</si>
  <si>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</si>
  <si>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</si>
  <si>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</si>
  <si>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</si>
  <si>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</si>
  <si>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</si>
  <si>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</si>
  <si>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</si>
  <si>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</si>
  <si>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</si>
  <si>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</si>
  <si>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</si>
  <si>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</si>
  <si>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</si>
  <si>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</si>
  <si>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</si>
  <si>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</si>
  <si>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</si>
  <si>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</si>
  <si>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</si>
  <si>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</si>
  <si>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</si>
  <si>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</si>
  <si>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</si>
  <si>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</si>
  <si>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</si>
  <si>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</si>
  <si>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</si>
  <si>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</si>
  <si>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</si>
  <si>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</si>
  <si>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</si>
  <si>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</si>
  <si>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</si>
  <si>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</si>
  <si>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</si>
  <si>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</si>
  <si>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</si>
  <si>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</si>
  <si>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</si>
  <si>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</si>
  <si>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</si>
  <si>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</si>
  <si>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</si>
  <si>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</si>
  <si>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</si>
  <si>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</si>
  <si>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</si>
  <si>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</si>
  <si>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</si>
  <si>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</si>
  <si>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</si>
  <si>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</si>
  <si>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</si>
  <si>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</si>
  <si>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</si>
  <si>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</si>
  <si>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</si>
  <si>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</si>
  <si>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</si>
  <si>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</si>
  <si>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</si>
  <si>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</si>
  <si>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</si>
  <si>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</si>
  <si>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</si>
  <si>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</si>
  <si>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</si>
  <si>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</si>
  <si>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</si>
  <si>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</si>
  <si>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</si>
  <si>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</si>
  <si>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</si>
  <si>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</si>
  <si>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</si>
  <si>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</si>
  <si>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</si>
  <si>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</si>
  <si>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</si>
  <si>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</si>
  <si>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</si>
  <si>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</si>
  <si>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</si>
  <si>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</si>
  <si>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</si>
  <si>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</si>
  <si>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</si>
  <si>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</si>
  <si>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</si>
  <si>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</si>
  <si>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</si>
  <si>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</si>
  <si>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</si>
  <si>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</si>
  <si>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</si>
  <si>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</si>
  <si>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</si>
  <si>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</si>
  <si>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</si>
  <si>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</si>
  <si>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</si>
  <si>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</si>
  <si>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</si>
  <si>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</si>
  <si>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</si>
  <si>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</si>
  <si>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</si>
  <si>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</si>
  <si>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</si>
  <si>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</si>
  <si>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</si>
  <si>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</si>
  <si>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</si>
  <si>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</si>
  <si>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</si>
  <si>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</si>
  <si>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</si>
  <si>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</si>
  <si>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</si>
  <si>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</si>
  <si>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</si>
  <si>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</si>
  <si>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</si>
  <si>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</si>
  <si>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</si>
  <si>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</si>
  <si>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</si>
  <si>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</si>
  <si>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</si>
  <si>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</si>
  <si>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</si>
  <si>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</si>
  <si>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</si>
  <si>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</si>
  <si>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</si>
  <si>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</si>
  <si>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</si>
  <si>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</si>
  <si>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</si>
  <si>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</si>
  <si>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</si>
  <si>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</si>
  <si>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</si>
  <si>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</si>
  <si>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</si>
  <si>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</si>
  <si>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</si>
  <si>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</si>
  <si>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</si>
  <si>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</si>
  <si>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</si>
  <si>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</si>
  <si>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</si>
  <si>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</si>
  <si>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</si>
  <si>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</si>
  <si>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</si>
  <si>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</si>
  <si>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</si>
  <si>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</si>
  <si>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</si>
  <si>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</si>
  <si>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</si>
  <si>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</si>
  <si>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</si>
  <si>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</si>
  <si>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</si>
  <si>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</si>
  <si>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</si>
  <si>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</si>
  <si>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</si>
  <si>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</si>
  <si>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</si>
  <si>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</si>
  <si>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</si>
  <si>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</si>
  <si>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</si>
  <si>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</si>
  <si>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</si>
  <si>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</si>
  <si>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</si>
  <si>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</si>
  <si>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</si>
  <si>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</si>
  <si>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</si>
  <si>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</si>
  <si>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</si>
  <si>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</si>
  <si>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</si>
  <si>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</si>
  <si>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</si>
  <si>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</si>
  <si>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</si>
  <si>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</si>
  <si>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</si>
  <si>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</si>
  <si>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</si>
  <si>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</si>
  <si>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</si>
  <si>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</si>
  <si>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</si>
  <si>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</si>
  <si>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</si>
  <si>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</si>
  <si>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</si>
  <si>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</si>
  <si>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</si>
  <si>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</si>
  <si>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</si>
  <si>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</si>
  <si>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</si>
  <si>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</si>
  <si>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</si>
  <si>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</si>
  <si>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</si>
  <si>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</si>
  <si>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</si>
  <si>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</si>
  <si>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</si>
  <si>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</si>
  <si>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</si>
  <si>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</si>
  <si>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</si>
  <si>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</si>
  <si>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</si>
  <si>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</si>
  <si>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</si>
  <si>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</si>
  <si>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</si>
  <si>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</si>
  <si>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</si>
  <si>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</si>
  <si>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</si>
  <si>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</si>
  <si>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</si>
  <si>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</si>
  <si>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</si>
  <si>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</si>
  <si>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</si>
  <si>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</si>
  <si>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</si>
  <si>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</si>
  <si>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</si>
  <si>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</si>
  <si>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</si>
  <si>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</si>
  <si>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</si>
  <si>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</si>
  <si>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</si>
  <si>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</si>
  <si>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</si>
  <si>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</si>
  <si>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</si>
  <si>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</si>
  <si>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</si>
  <si>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</si>
  <si>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</si>
  <si>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</si>
  <si>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</si>
  <si>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</si>
  <si>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</si>
  <si>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</si>
  <si>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</si>
  <si>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</si>
  <si>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</si>
  <si>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</si>
  <si>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</si>
  <si>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</si>
  <si>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</si>
  <si>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</si>
  <si>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</si>
  <si>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</si>
  <si>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</si>
  <si>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</si>
  <si>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</si>
  <si>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</si>
  <si>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</si>
  <si>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</si>
  <si>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</si>
  <si>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</si>
  <si>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</si>
  <si>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</si>
  <si>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</si>
  <si>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</si>
  <si>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</si>
  <si>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</si>
  <si>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</si>
  <si>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</si>
  <si>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</si>
  <si>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</si>
  <si>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</si>
  <si>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</si>
  <si>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</si>
  <si>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</si>
  <si>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</si>
  <si>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</si>
  <si>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</si>
  <si>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</si>
  <si>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</si>
  <si>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</si>
  <si>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</si>
  <si>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</si>
  <si>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</si>
  <si>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</si>
  <si>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</si>
  <si>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</si>
  <si>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</si>
  <si>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</si>
  <si>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</si>
  <si>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</si>
  <si>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</si>
  <si>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</si>
  <si>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</si>
  <si>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</si>
  <si>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</si>
  <si>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</si>
  <si>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</si>
  <si>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</si>
  <si>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</si>
  <si>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</si>
  <si>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</si>
  <si>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</si>
  <si>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</si>
  <si>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</si>
  <si>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</si>
  <si>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</si>
  <si>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</si>
  <si>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</si>
  <si>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</si>
  <si>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</si>
  <si>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</si>
  <si>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</si>
  <si>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</si>
  <si>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</si>
  <si>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</si>
  <si>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</si>
  <si>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</si>
  <si>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</si>
  <si>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</si>
  <si>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</si>
  <si>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</si>
  <si>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</si>
  <si>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</si>
  <si>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</si>
  <si>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</si>
  <si>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</si>
  <si>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</si>
  <si>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</si>
  <si>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</si>
  <si>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</si>
  <si>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</si>
  <si>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</si>
  <si>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</si>
  <si>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</si>
  <si>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</si>
  <si>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</si>
  <si>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</si>
  <si>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</si>
  <si>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</si>
  <si>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</si>
  <si>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</si>
  <si>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</si>
  <si>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</si>
  <si>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</si>
  <si>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</si>
  <si>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</si>
  <si>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</si>
  <si>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</si>
  <si>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</si>
  <si>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</si>
  <si>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</si>
  <si>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</si>
  <si>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</si>
  <si>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</si>
  <si>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</si>
  <si>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</si>
  <si>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</si>
  <si>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</si>
  <si>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</si>
  <si>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</si>
  <si>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</si>
  <si>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</si>
  <si>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</si>
  <si>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</si>
  <si>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</si>
  <si>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</si>
  <si>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</si>
  <si>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</si>
  <si>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</si>
  <si>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</si>
  <si>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</si>
  <si>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</si>
  <si>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</si>
  <si>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</si>
  <si>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</si>
  <si>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</si>
  <si>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</si>
  <si>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</si>
  <si>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</si>
  <si>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</si>
  <si>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</si>
  <si>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</si>
  <si>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</si>
  <si>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</si>
  <si>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</si>
  <si>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</si>
  <si>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</si>
  <si>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</si>
  <si>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</si>
  <si>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</si>
  <si>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</si>
  <si>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</si>
  <si>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</si>
  <si>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</si>
  <si>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</si>
  <si>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</si>
  <si>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</si>
  <si>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</si>
  <si>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</si>
  <si>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</si>
  <si>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</si>
  <si>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</si>
  <si>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</si>
  <si>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</si>
  <si>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</si>
  <si>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</si>
  <si>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</si>
  <si>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</si>
  <si>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</si>
  <si>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</si>
  <si>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</si>
  <si>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</si>
  <si>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</si>
  <si>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</si>
  <si>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</si>
  <si>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</si>
  <si>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</si>
  <si>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</si>
  <si>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</si>
  <si>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</si>
  <si>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</si>
  <si>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</si>
  <si>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</si>
  <si>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</si>
  <si>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</si>
  <si>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</si>
  <si>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</si>
  <si>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</si>
  <si>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</si>
  <si>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</si>
  <si>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</si>
  <si>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</si>
  <si>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</si>
  <si>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</si>
  <si>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</si>
  <si>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</si>
  <si>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</si>
  <si>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</si>
  <si>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</si>
  <si>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</si>
  <si>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</si>
  <si>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</si>
  <si>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</si>
  <si>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</si>
  <si>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</si>
  <si>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</si>
  <si>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</si>
  <si>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</si>
  <si>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</si>
  <si>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</si>
  <si>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</si>
  <si>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</si>
  <si>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</si>
  <si>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</si>
  <si>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</si>
  <si>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</si>
  <si>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</si>
  <si>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</si>
  <si>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</si>
  <si>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</si>
  <si>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</si>
  <si>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</si>
  <si>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</si>
  <si>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</si>
  <si>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</si>
  <si>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</si>
  <si>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</si>
  <si>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</si>
  <si>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</si>
  <si>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</si>
  <si>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</si>
  <si>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</si>
  <si>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</si>
  <si>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</si>
  <si>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</si>
  <si>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</si>
  <si>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</si>
  <si>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</si>
  <si>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</si>
  <si>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</si>
  <si>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</si>
  <si>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</si>
  <si>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</si>
  <si>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</si>
  <si>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</si>
  <si>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</si>
  <si>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</si>
  <si>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</si>
  <si>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</si>
  <si>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</si>
  <si>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</si>
  <si>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</si>
  <si>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</si>
  <si>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</si>
  <si>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</si>
  <si>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</si>
  <si>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</si>
  <si>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</si>
  <si>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</si>
  <si>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</si>
  <si>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</si>
  <si>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</si>
  <si>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</si>
  <si>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</si>
  <si>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</si>
  <si>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</si>
  <si>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</si>
  <si>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</si>
  <si>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</si>
  <si>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</si>
  <si>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</si>
  <si>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</si>
  <si>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</si>
  <si>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</si>
  <si>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</si>
  <si>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</si>
  <si>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</si>
  <si>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</si>
  <si>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</si>
  <si>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</si>
  <si>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</si>
  <si>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</si>
  <si>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</si>
  <si>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</si>
  <si>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</si>
  <si>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</si>
  <si>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</si>
  <si>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</si>
  <si>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</si>
  <si>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</si>
  <si>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</si>
  <si>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</si>
  <si>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</si>
  <si>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</si>
  <si>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</si>
  <si>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</si>
  <si>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</si>
  <si>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</si>
  <si>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</si>
  <si>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</si>
  <si>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</si>
  <si>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</si>
  <si>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</si>
  <si>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</si>
  <si>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</si>
  <si>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</si>
  <si>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</si>
  <si>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</si>
  <si>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</si>
  <si>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</si>
  <si>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</si>
  <si>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</si>
  <si>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</si>
  <si>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</si>
  <si>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</si>
  <si>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</si>
  <si>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</si>
  <si>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</si>
  <si>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</si>
  <si>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</si>
  <si>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</si>
  <si>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</si>
  <si>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</si>
  <si>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</si>
  <si>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</si>
  <si>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</si>
  <si>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</si>
  <si>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</si>
  <si>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</si>
  <si>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</si>
  <si>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</si>
  <si>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</si>
  <si>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</si>
  <si>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</si>
  <si>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</si>
  <si>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</si>
  <si>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</si>
  <si>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</si>
  <si>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</si>
  <si>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</si>
  <si>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</si>
  <si>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</si>
  <si>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</si>
  <si>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</si>
  <si>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</si>
  <si>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</si>
  <si>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</si>
  <si>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</si>
  <si>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</si>
  <si>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</si>
  <si>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</si>
  <si>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</si>
  <si>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</si>
  <si>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</si>
  <si>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</si>
  <si>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</si>
  <si>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</si>
  <si>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</si>
  <si>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</si>
  <si>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</si>
  <si>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</si>
  <si>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</si>
  <si>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</si>
  <si>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</si>
  <si>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</si>
  <si>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</si>
  <si>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</si>
  <si>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</si>
  <si>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</si>
  <si>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</si>
  <si>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</si>
  <si>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</si>
  <si>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</si>
  <si>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</si>
  <si>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</si>
  <si>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</si>
  <si>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</si>
  <si>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</si>
  <si>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</si>
  <si>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</si>
  <si>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</si>
  <si>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</si>
  <si>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</si>
  <si>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</si>
  <si>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</si>
  <si>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</si>
  <si>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</si>
  <si>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</si>
  <si>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</si>
  <si>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</si>
  <si>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</si>
  <si>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</si>
  <si>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</si>
  <si>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</si>
  <si>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</si>
  <si>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</si>
  <si>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</si>
  <si>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</si>
  <si>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</si>
  <si>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</si>
  <si>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</si>
  <si>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</si>
  <si>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</si>
  <si>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</si>
  <si>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</si>
  <si>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</si>
  <si>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</si>
  <si>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</si>
  <si>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</si>
  <si>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</si>
  <si>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</si>
  <si>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</si>
  <si>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</si>
  <si>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</si>
  <si>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</si>
  <si>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</si>
  <si>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</si>
  <si>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</si>
  <si>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</si>
  <si>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</si>
  <si>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</si>
  <si>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</si>
  <si>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</si>
  <si>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</si>
  <si>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</si>
  <si>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</si>
  <si>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</si>
  <si>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</si>
  <si>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</si>
  <si>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</si>
  <si>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</si>
  <si>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</si>
  <si>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</si>
  <si>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</si>
  <si>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</si>
  <si>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</si>
  <si>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</si>
  <si>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</si>
  <si>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</si>
  <si>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</si>
  <si>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</si>
  <si>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</si>
  <si>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</si>
  <si>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</si>
  <si>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</si>
  <si>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</si>
  <si>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</si>
  <si>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</si>
  <si>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</si>
  <si>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</si>
  <si>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</si>
  <si>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</si>
  <si>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</si>
  <si>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</si>
  <si>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</si>
  <si>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</si>
  <si>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</si>
  <si>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</si>
  <si>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</si>
  <si>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</si>
  <si>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</si>
  <si>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</si>
  <si>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</si>
  <si>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</si>
  <si>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</si>
  <si>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</si>
  <si>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</si>
  <si>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</si>
  <si>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</si>
  <si>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</si>
  <si>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</si>
  <si>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</si>
  <si>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</si>
  <si>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</si>
  <si>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</si>
  <si>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</si>
  <si>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</si>
  <si>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</si>
  <si>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</si>
  <si>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</si>
  <si>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</si>
  <si>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</si>
  <si>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</si>
  <si>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</si>
  <si>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</si>
  <si>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</si>
  <si>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</si>
  <si>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</si>
  <si>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</si>
  <si>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</si>
  <si>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</si>
  <si>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</si>
  <si>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</si>
  <si>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</si>
  <si>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</si>
  <si>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</si>
  <si>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</si>
  <si>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</si>
  <si>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</si>
  <si>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</si>
  <si>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</si>
  <si>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</si>
  <si>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</si>
  <si>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</si>
  <si>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</si>
  <si>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</si>
  <si>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</si>
  <si>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</si>
  <si>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</si>
  <si>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</si>
  <si>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</si>
  <si>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</si>
  <si>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</si>
  <si>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</si>
  <si>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</si>
  <si>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</si>
  <si>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</si>
  <si>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</si>
  <si>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</si>
  <si>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</si>
  <si>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</si>
  <si>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</si>
  <si>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</si>
  <si>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</si>
  <si>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</si>
  <si>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</si>
  <si>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</si>
  <si>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</si>
  <si>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</si>
  <si>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</si>
  <si>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</si>
  <si>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</si>
  <si>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</si>
  <si>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</si>
  <si>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</si>
  <si>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</si>
  <si>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</si>
  <si>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</si>
  <si>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</si>
  <si>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</si>
  <si>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</si>
  <si>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</si>
  <si>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</si>
  <si>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</si>
  <si>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</si>
  <si>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</si>
  <si>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</si>
  <si>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</si>
  <si>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</si>
  <si>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</si>
  <si>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</si>
  <si>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</si>
  <si>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</si>
  <si>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</si>
  <si>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</si>
  <si>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</si>
  <si>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</si>
  <si>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</si>
  <si>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</si>
  <si>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</si>
  <si>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</si>
  <si>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</si>
  <si>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</si>
  <si>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</si>
  <si>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</si>
  <si>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</si>
  <si>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</si>
  <si>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</si>
  <si>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</si>
  <si>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</si>
  <si>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</si>
  <si>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</si>
  <si>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</si>
  <si>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</si>
  <si>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</si>
  <si>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</si>
  <si>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</si>
  <si>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</si>
  <si>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</si>
  <si>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</si>
  <si>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</si>
  <si>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</si>
  <si>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</si>
  <si>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</si>
  <si>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</si>
  <si>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</si>
  <si>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</si>
  <si>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</si>
  <si>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</si>
  <si>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</si>
  <si>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</si>
  <si>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</si>
  <si>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</si>
  <si>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</si>
  <si>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</si>
  <si>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</si>
  <si>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</si>
  <si>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</si>
  <si>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</si>
  <si>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</si>
  <si>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</si>
  <si>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</si>
  <si>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</si>
  <si>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</si>
  <si>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</si>
  <si>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</si>
  <si>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</si>
  <si>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</si>
  <si>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</si>
  <si>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</si>
  <si>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</si>
  <si>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</si>
  <si>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</si>
  <si>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</si>
  <si>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</si>
  <si>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</si>
  <si>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</si>
  <si>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</si>
  <si>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</si>
  <si>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</si>
  <si>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</si>
  <si>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</si>
  <si>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</si>
  <si>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</si>
  <si>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</si>
  <si>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</si>
  <si>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</si>
  <si>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</si>
  <si>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</si>
  <si>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</si>
  <si>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</si>
  <si>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</si>
  <si>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</si>
  <si>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</si>
  <si>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</si>
  <si>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</si>
  <si>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</si>
  <si>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</si>
  <si>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</si>
  <si>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</si>
  <si>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</si>
  <si>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</si>
  <si>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</si>
  <si>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</si>
  <si>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</si>
  <si>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</si>
  <si>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</si>
  <si>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</si>
  <si>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</si>
  <si>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</si>
  <si>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</si>
  <si>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</si>
  <si>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</si>
  <si>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</si>
  <si>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</si>
  <si>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</si>
  <si>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</si>
  <si>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</si>
  <si>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</si>
  <si>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</si>
  <si>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</si>
  <si>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</si>
  <si>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</si>
  <si>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</si>
  <si>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</si>
  <si>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</si>
  <si>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</si>
  <si>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</si>
  <si>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</si>
  <si>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</si>
  <si>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</si>
  <si>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</si>
  <si>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</si>
  <si>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</si>
  <si>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</si>
  <si>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</si>
  <si>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</si>
  <si>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</si>
  <si>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</si>
  <si>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</si>
  <si>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</si>
  <si>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</si>
  <si>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</si>
  <si>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</si>
  <si>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</si>
  <si>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</si>
  <si>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</si>
  <si>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</si>
  <si>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</si>
  <si>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</si>
  <si>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</si>
  <si>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</si>
  <si>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</si>
  <si>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</si>
  <si>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</si>
  <si>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</si>
  <si>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</si>
  <si>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</si>
  <si>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</si>
  <si>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</si>
  <si>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</si>
  <si>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</si>
  <si>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</si>
  <si>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</si>
  <si>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</si>
  <si>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</si>
  <si>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</si>
  <si>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</si>
  <si>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</si>
  <si>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</si>
  <si>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</si>
  <si>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</si>
  <si>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</si>
  <si>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</si>
  <si>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</si>
  <si>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</si>
  <si>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</si>
  <si>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</si>
  <si>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</si>
  <si>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</si>
  <si>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</si>
  <si>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</si>
  <si>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</si>
  <si>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</si>
  <si>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</si>
  <si>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</si>
  <si>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</si>
  <si>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</si>
  <si>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</si>
  <si>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</si>
  <si>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</si>
  <si>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</si>
  <si>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</si>
  <si>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</si>
  <si>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</si>
  <si>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</si>
  <si>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</si>
  <si>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</si>
  <si>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</si>
  <si>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</si>
  <si>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</si>
  <si>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</si>
  <si>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</si>
  <si>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</si>
  <si>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</si>
  <si>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</si>
  <si>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</si>
  <si>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</si>
  <si>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</si>
  <si>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</si>
  <si>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</si>
  <si>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</si>
  <si>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</si>
  <si>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</si>
  <si>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</si>
  <si>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</si>
  <si>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</si>
  <si>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</si>
  <si>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</si>
  <si>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</si>
  <si>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</si>
  <si>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</si>
  <si>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</si>
  <si>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</si>
  <si>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</si>
  <si>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</si>
  <si>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</si>
  <si>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</si>
  <si>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</si>
  <si>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</si>
  <si>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</si>
  <si>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</si>
  <si>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</si>
  <si>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</si>
  <si>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</si>
  <si>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</si>
  <si>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</si>
  <si>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</si>
  <si>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</si>
  <si>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</si>
  <si>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</si>
  <si>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</si>
  <si>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</si>
  <si>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</si>
  <si>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</si>
  <si>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</si>
  <si>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</si>
  <si>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</si>
  <si>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</si>
  <si>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</si>
  <si>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</si>
  <si>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</si>
  <si>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</si>
  <si>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</si>
  <si>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</si>
  <si>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</si>
  <si>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</si>
  <si>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</si>
  <si>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</si>
  <si>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</si>
  <si>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</si>
  <si>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</si>
  <si>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</si>
  <si>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</si>
  <si>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</si>
  <si>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</si>
  <si>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</si>
  <si>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</si>
  <si>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</si>
  <si>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</si>
  <si>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</si>
  <si>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</si>
  <si>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</si>
  <si>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</si>
  <si>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</si>
  <si>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</si>
  <si>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</si>
  <si>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</si>
  <si>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</si>
  <si>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</si>
  <si>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</si>
  <si>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</si>
  <si>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</si>
  <si>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</si>
  <si>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</si>
  <si>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</si>
  <si>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</si>
  <si>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</si>
  <si>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</si>
  <si>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</si>
  <si>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</si>
  <si>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</si>
  <si>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</si>
  <si>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</si>
  <si>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</si>
  <si>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</si>
  <si>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</si>
  <si>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</si>
  <si>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</si>
  <si>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</si>
  <si>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</si>
  <si>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</si>
  <si>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</si>
  <si>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</si>
  <si>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</si>
  <si>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</si>
  <si>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</si>
  <si>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</si>
  <si>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</si>
  <si>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</si>
  <si>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</si>
  <si>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</si>
  <si>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</si>
  <si>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</si>
  <si>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</si>
  <si>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</si>
  <si>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</si>
  <si>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</si>
  <si>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</si>
  <si>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</si>
  <si>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</si>
  <si>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</si>
  <si>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</si>
  <si>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</si>
  <si>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</si>
  <si>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</si>
  <si>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</si>
  <si>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</si>
  <si>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</si>
  <si>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</si>
  <si>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</si>
  <si>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</si>
  <si>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</si>
  <si>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</si>
  <si>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</si>
  <si>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</si>
  <si>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</si>
  <si>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</si>
  <si>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</si>
  <si>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</si>
  <si>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</si>
  <si>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</si>
  <si>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</si>
  <si>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</si>
  <si>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</si>
  <si>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</si>
  <si>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</si>
  <si>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</si>
  <si>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</si>
  <si>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</si>
  <si>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</si>
  <si>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</si>
  <si>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</si>
  <si>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</si>
  <si>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</si>
  <si>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</si>
  <si>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</si>
  <si>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</si>
  <si>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</si>
  <si>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</si>
  <si>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</si>
  <si>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</si>
  <si>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</si>
  <si>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</si>
  <si>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</si>
  <si>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</si>
  <si>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</si>
  <si>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</si>
  <si>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</si>
  <si>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</si>
  <si>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</si>
  <si>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</si>
  <si>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</si>
  <si>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</si>
  <si>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</si>
  <si>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</si>
  <si>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</si>
  <si>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</si>
  <si>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</si>
  <si>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</si>
  <si>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</si>
  <si>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</si>
  <si>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</si>
  <si>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</si>
  <si>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</si>
  <si>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</si>
  <si>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</si>
  <si>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</si>
  <si>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</si>
  <si>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</si>
  <si>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</si>
  <si>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</si>
  <si>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</si>
  <si>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</si>
  <si>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</si>
  <si>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</si>
  <si>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</si>
  <si>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</si>
  <si>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</si>
  <si>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</si>
  <si>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</si>
  <si>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</si>
  <si>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</si>
  <si>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</si>
  <si>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</si>
  <si>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</si>
  <si>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</si>
  <si>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</si>
  <si>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</si>
  <si>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</si>
  <si>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</si>
  <si>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</si>
  <si>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</si>
  <si>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</si>
  <si>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</si>
  <si>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</si>
  <si>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</si>
  <si>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</si>
  <si>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</si>
  <si>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</si>
  <si>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</si>
  <si>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</si>
  <si>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</si>
  <si>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</si>
  <si>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</si>
  <si>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</si>
  <si>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</si>
  <si>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</si>
  <si>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</si>
  <si>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</si>
  <si>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</si>
  <si>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</si>
  <si>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</si>
  <si>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</si>
  <si>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</si>
  <si>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</si>
  <si>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</si>
  <si>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</si>
  <si>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</si>
  <si>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</si>
  <si>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</si>
  <si>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</si>
  <si>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</si>
  <si>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</si>
  <si>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</si>
  <si>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</si>
  <si>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</si>
  <si>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</si>
  <si>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</si>
  <si>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</si>
  <si>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</si>
  <si>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</si>
  <si>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</si>
  <si>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</si>
  <si>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</si>
  <si>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</si>
  <si>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</si>
  <si>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</si>
  <si>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</si>
  <si>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</si>
  <si>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</si>
  <si>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</si>
  <si>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</si>
  <si>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</si>
  <si>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</si>
  <si>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</si>
  <si>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</si>
  <si>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</si>
  <si>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</si>
  <si>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</si>
  <si>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</si>
  <si>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</si>
  <si>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</si>
  <si>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</si>
  <si>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</si>
  <si>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</si>
  <si>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</si>
  <si>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</si>
  <si>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</si>
  <si>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</si>
  <si>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</si>
  <si>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</si>
  <si>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</si>
  <si>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</si>
  <si>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</si>
  <si>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</si>
  <si>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</si>
  <si>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</si>
  <si>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</si>
  <si>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</si>
  <si>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</si>
  <si>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</si>
  <si>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</si>
  <si>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</si>
  <si>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</si>
  <si>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</si>
  <si>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</si>
  <si>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</si>
  <si>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</si>
  <si>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</si>
  <si>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</si>
  <si>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</si>
  <si>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</si>
  <si>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</si>
  <si>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</si>
  <si>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</si>
  <si>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</si>
  <si>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</si>
  <si>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</si>
  <si>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</si>
  <si>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</si>
  <si>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</si>
  <si>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</si>
  <si>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</si>
  <si>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</si>
  <si>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</si>
  <si>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</si>
  <si>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</si>
  <si>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</si>
  <si>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</si>
  <si>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</si>
  <si>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</si>
  <si>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</si>
  <si>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</si>
  <si>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</si>
  <si>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</si>
  <si>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</si>
  <si>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</si>
  <si>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</si>
  <si>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</si>
  <si>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</si>
  <si>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</si>
  <si>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</si>
  <si>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</si>
  <si>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</si>
  <si>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</si>
  <si>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</si>
  <si>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</si>
  <si>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</si>
  <si>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</si>
  <si>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</si>
  <si>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</si>
  <si>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</si>
  <si>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</si>
  <si>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</si>
  <si>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</si>
  <si>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</si>
  <si>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</si>
  <si>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</si>
  <si>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</si>
  <si>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</si>
  <si>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</si>
  <si>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</si>
  <si>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</si>
  <si>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</si>
  <si>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</si>
  <si>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</si>
  <si>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</si>
  <si>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</si>
  <si>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</si>
  <si>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</si>
  <si>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</si>
  <si>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</si>
  <si>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</si>
  <si>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</si>
  <si>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</si>
  <si>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</si>
  <si>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</si>
  <si>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</si>
  <si>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</si>
  <si>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</si>
  <si>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</si>
  <si>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</si>
  <si>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</si>
  <si>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</si>
  <si>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</si>
  <si>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</si>
  <si>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</si>
  <si>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</si>
  <si>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</si>
  <si>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</si>
  <si>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</si>
  <si>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</si>
  <si>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</si>
  <si>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</si>
  <si>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</si>
  <si>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</si>
  <si>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</si>
  <si>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</si>
  <si>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</si>
  <si>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</si>
  <si>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</si>
  <si>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</si>
  <si>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</si>
  <si>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</si>
  <si>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</si>
  <si>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</si>
  <si>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</si>
  <si>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</si>
  <si>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</si>
  <si>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</si>
  <si>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</si>
  <si>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</si>
  <si>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</si>
  <si>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</si>
  <si>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</si>
  <si>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</si>
  <si>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</si>
  <si>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</si>
  <si>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</si>
  <si>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</si>
  <si>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</si>
  <si>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</si>
  <si>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</si>
  <si>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</si>
  <si>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</si>
  <si>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</si>
  <si>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</si>
  <si>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</si>
  <si>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</si>
  <si>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</si>
  <si>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</si>
  <si>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</si>
  <si>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</si>
  <si>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</si>
  <si>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</si>
  <si>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</si>
  <si>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</si>
  <si>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</si>
  <si>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</si>
  <si>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</si>
  <si>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</si>
  <si>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</si>
  <si>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</si>
  <si>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</si>
  <si>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</si>
  <si>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</si>
  <si>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</si>
  <si>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</si>
  <si>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</si>
  <si>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</si>
  <si>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</si>
  <si>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</si>
  <si>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</si>
  <si>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</si>
  <si>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</si>
  <si>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</si>
  <si>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</si>
  <si>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</si>
  <si>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</si>
  <si>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</si>
  <si>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</si>
  <si>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</si>
  <si>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</si>
  <si>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</si>
  <si>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</si>
  <si>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</si>
  <si>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</si>
  <si>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</si>
  <si>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</si>
  <si>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</si>
  <si>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</si>
  <si>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</si>
  <si>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</si>
  <si>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</si>
  <si>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</si>
  <si>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</si>
  <si>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</si>
  <si>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</si>
  <si>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</si>
  <si>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</si>
  <si>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</si>
  <si>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</si>
  <si>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</si>
  <si>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</si>
  <si>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</si>
  <si>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</si>
  <si>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</si>
  <si>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</si>
  <si>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</si>
  <si>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</si>
  <si>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</si>
  <si>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</si>
  <si>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</si>
  <si>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</si>
  <si>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</si>
  <si>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</si>
  <si>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</si>
  <si>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</si>
  <si>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</si>
  <si>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</si>
  <si>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</si>
  <si>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</si>
  <si>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</si>
  <si>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</si>
  <si>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</si>
  <si>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</si>
  <si>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</si>
  <si>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</si>
  <si>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</si>
  <si>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</si>
  <si>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</si>
  <si>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</si>
  <si>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</si>
  <si>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</si>
  <si>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</si>
  <si>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</si>
  <si>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</si>
  <si>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</si>
  <si>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</si>
  <si>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</si>
  <si>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</si>
  <si>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</si>
  <si>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</si>
  <si>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</si>
  <si>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</si>
  <si>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</si>
  <si>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</si>
  <si>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</si>
  <si>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</si>
  <si>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</si>
  <si>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</si>
  <si>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</si>
  <si>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</si>
  <si>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</si>
  <si>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</si>
  <si>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</si>
  <si>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</si>
  <si>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</si>
  <si>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</si>
  <si>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</si>
  <si>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</si>
  <si>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</si>
  <si>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</si>
  <si>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</si>
  <si>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</si>
  <si>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</si>
  <si>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</si>
  <si>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</si>
  <si>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</si>
  <si>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</si>
  <si>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</si>
  <si>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</si>
  <si>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</si>
  <si>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</si>
  <si>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</si>
  <si>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</si>
  <si>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</si>
  <si>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</si>
  <si>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</si>
  <si>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</si>
  <si>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</si>
  <si>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</si>
  <si>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</si>
  <si>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</si>
  <si>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</si>
  <si>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</si>
  <si>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</si>
  <si>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</si>
  <si>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</si>
  <si>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</si>
  <si>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</si>
  <si>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</si>
  <si>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</si>
  <si>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</si>
  <si>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</si>
  <si>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</si>
  <si>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</si>
  <si>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</si>
  <si>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</si>
  <si>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</si>
  <si>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</si>
  <si>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</si>
  <si>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</si>
  <si>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</si>
  <si>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</si>
  <si>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</si>
  <si>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</si>
  <si>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</si>
  <si>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</si>
  <si>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</si>
  <si>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</si>
  <si>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</si>
  <si>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</si>
  <si>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</si>
  <si>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</si>
  <si>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</si>
  <si>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</si>
  <si>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</si>
  <si>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</si>
  <si>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</si>
  <si>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</si>
  <si>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</si>
  <si>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</si>
  <si>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</si>
  <si>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</si>
  <si>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</si>
  <si>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</si>
  <si>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</si>
  <si>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</si>
  <si>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</si>
  <si>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</si>
  <si>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</si>
  <si>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</si>
  <si>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</si>
  <si>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</si>
  <si>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</si>
  <si>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</si>
  <si>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</si>
  <si>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</si>
  <si>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</si>
  <si>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</si>
  <si>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</si>
  <si>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</si>
  <si>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</si>
  <si>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</si>
  <si>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</si>
  <si>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</si>
  <si>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</si>
  <si>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</si>
  <si>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</si>
  <si>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</si>
  <si>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</si>
  <si>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</si>
  <si>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</si>
  <si>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</si>
  <si>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</si>
  <si>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</si>
  <si>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</si>
  <si>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</si>
  <si>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</si>
  <si>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</si>
  <si>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</si>
  <si>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</si>
  <si>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</si>
  <si>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</si>
  <si>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</si>
  <si>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</si>
  <si>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</si>
  <si>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</si>
  <si>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</si>
  <si>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</si>
  <si>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</si>
  <si>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</si>
  <si>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</si>
  <si>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</si>
  <si>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</si>
  <si>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</si>
  <si>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</si>
  <si>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</si>
  <si>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</si>
  <si>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</si>
  <si>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</si>
  <si>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</si>
  <si>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</si>
  <si>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</si>
  <si>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</si>
  <si>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</si>
  <si>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</si>
  <si>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</si>
  <si>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</si>
  <si>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</si>
  <si>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</si>
  <si>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</si>
  <si>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</si>
  <si>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</si>
  <si>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</si>
  <si>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</si>
  <si>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</si>
  <si>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</si>
  <si>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</si>
  <si>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</si>
  <si>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</si>
  <si>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</si>
  <si>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</si>
  <si>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</si>
  <si>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</si>
  <si>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</si>
  <si>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</si>
  <si>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</si>
  <si>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</si>
  <si>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</si>
  <si>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</si>
  <si>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</si>
  <si>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</si>
  <si>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</si>
  <si>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</si>
  <si>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</si>
  <si>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</si>
  <si>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</si>
  <si>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</si>
  <si>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</si>
  <si>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</si>
  <si>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</si>
  <si>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</si>
  <si>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</si>
  <si>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</si>
  <si>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</si>
  <si>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</si>
  <si>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</si>
  <si>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</si>
  <si>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</si>
  <si>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</si>
  <si>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</si>
  <si>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</si>
  <si>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</si>
  <si>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</si>
  <si>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</si>
  <si>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</si>
  <si>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</si>
  <si>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</si>
  <si>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</si>
  <si>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</si>
  <si>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</si>
  <si>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</si>
  <si>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</si>
  <si>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</si>
  <si>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</si>
  <si>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</si>
  <si>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</si>
  <si>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</si>
  <si>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</si>
  <si>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</si>
  <si>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</si>
  <si>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</si>
  <si>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</si>
  <si>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</si>
  <si>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</si>
  <si>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</si>
  <si>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</si>
  <si>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</si>
  <si>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</si>
  <si>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</si>
  <si>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</si>
  <si>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</si>
  <si>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</si>
  <si>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</si>
  <si>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</si>
  <si>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</si>
  <si>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</si>
  <si>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</si>
  <si>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</si>
  <si>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</si>
  <si>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</si>
  <si>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</si>
  <si>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</si>
  <si>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</si>
  <si>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</si>
  <si>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</si>
  <si>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</si>
  <si>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</si>
  <si>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</si>
  <si>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</si>
  <si>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</si>
  <si>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</si>
  <si>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</si>
  <si>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</si>
  <si>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</si>
  <si>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</si>
  <si>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</si>
  <si>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</si>
  <si>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</si>
  <si>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</si>
  <si>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</si>
  <si>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</si>
  <si>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</si>
  <si>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</si>
  <si>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</si>
  <si>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</si>
  <si>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</si>
  <si>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</si>
  <si>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</si>
  <si>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</si>
  <si>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</si>
  <si>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</si>
  <si>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</si>
  <si>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</si>
  <si>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</si>
  <si>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</si>
  <si>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</si>
  <si>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</si>
  <si>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</si>
  <si>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</si>
  <si>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</si>
  <si>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</si>
  <si>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</si>
  <si>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</si>
  <si>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</si>
  <si>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</si>
  <si>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</si>
  <si>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</si>
  <si>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</si>
  <si>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</si>
  <si>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</si>
  <si>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</si>
  <si>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</si>
  <si>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</si>
  <si>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</si>
  <si>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</si>
  <si>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</si>
  <si>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</si>
  <si>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</si>
  <si>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</si>
  <si>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</si>
  <si>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</si>
  <si>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</si>
  <si>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</si>
  <si>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</si>
  <si>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</si>
  <si>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</si>
  <si>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</si>
  <si>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</si>
  <si>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</si>
  <si>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</si>
  <si>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</si>
  <si>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</si>
  <si>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</si>
  <si>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</si>
  <si>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</si>
  <si>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</si>
  <si>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</si>
  <si>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</si>
  <si>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</si>
  <si>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</si>
  <si>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</si>
  <si>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</si>
  <si>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</si>
  <si>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</si>
  <si>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</si>
  <si>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</si>
  <si>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</si>
  <si>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</si>
  <si>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</si>
  <si>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</si>
  <si>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</si>
  <si>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</si>
  <si>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</si>
  <si>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</si>
  <si>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</si>
  <si>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</si>
  <si>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</si>
  <si>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</si>
  <si>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</si>
  <si>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</si>
  <si>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</si>
  <si>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</si>
  <si>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</si>
  <si>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</si>
  <si>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</si>
  <si>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</si>
  <si>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</si>
  <si>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</si>
  <si>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</si>
  <si>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</si>
  <si>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</si>
  <si>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</si>
  <si>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</si>
  <si>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</si>
  <si>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</si>
  <si>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</si>
  <si>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</si>
  <si>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</si>
  <si>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</si>
  <si>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</si>
  <si>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</si>
  <si>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</si>
  <si>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</si>
  <si>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</si>
  <si>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</si>
  <si>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</si>
  <si>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</si>
  <si>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</si>
  <si>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</si>
  <si>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</si>
  <si>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</si>
  <si>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</si>
  <si>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</si>
  <si>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</si>
  <si>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</si>
  <si>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</si>
  <si>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</si>
  <si>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</si>
  <si>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</si>
  <si>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</si>
  <si>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</si>
  <si>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</si>
  <si>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</si>
  <si>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</si>
  <si>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</si>
  <si>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</si>
  <si>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</si>
  <si>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</si>
  <si>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</si>
  <si>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</si>
  <si>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</si>
  <si>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</si>
  <si>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</si>
  <si>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</si>
  <si>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</si>
  <si>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</si>
  <si>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</si>
  <si>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</si>
  <si>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</si>
  <si>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</si>
  <si>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</si>
  <si>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</si>
  <si>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</si>
  <si>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</si>
  <si>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</si>
  <si>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</si>
  <si>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</si>
  <si>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</si>
  <si>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</si>
  <si>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</si>
  <si>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</si>
  <si>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</si>
  <si>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</si>
  <si>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</si>
  <si>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</si>
  <si>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</si>
  <si>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</si>
  <si>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</si>
  <si>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</si>
  <si>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</si>
  <si>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</si>
  <si>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</si>
  <si>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</si>
  <si>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</si>
  <si>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</si>
  <si>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</si>
  <si>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</si>
  <si>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</si>
  <si>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</si>
  <si>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</si>
  <si>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</si>
  <si>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</si>
  <si>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</si>
  <si>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</si>
  <si>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</si>
  <si>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</si>
  <si>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</si>
  <si>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</si>
  <si>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</si>
  <si>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</si>
  <si>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</si>
  <si>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</si>
  <si>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</si>
  <si>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</si>
  <si>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</si>
  <si>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</si>
  <si>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</si>
  <si>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</si>
  <si>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</si>
  <si>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</si>
  <si>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</si>
  <si>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</si>
  <si>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</si>
  <si>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</si>
  <si>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</si>
  <si>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</si>
  <si>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</si>
  <si>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</si>
  <si>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</si>
  <si>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</si>
  <si>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</si>
  <si>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</si>
  <si>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</si>
  <si>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</si>
  <si>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</si>
  <si>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</si>
  <si>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</si>
  <si>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</si>
  <si>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</si>
  <si>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</si>
  <si>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</si>
  <si>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</si>
  <si>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</si>
  <si>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</si>
  <si>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</si>
  <si>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</si>
  <si>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</si>
  <si>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</si>
  <si>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</si>
  <si>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</si>
  <si>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</si>
  <si>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</si>
  <si>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</si>
  <si>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</si>
  <si>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</si>
  <si>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</si>
  <si>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</si>
  <si>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</si>
  <si>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</si>
  <si>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</si>
  <si>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</si>
  <si>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</si>
  <si>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</si>
  <si>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</si>
  <si>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</si>
  <si>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</si>
  <si>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</si>
  <si>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</si>
  <si>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</si>
  <si>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</si>
  <si>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</si>
  <si>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</si>
  <si>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</si>
  <si>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</si>
  <si>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</si>
  <si>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</si>
  <si>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</si>
  <si>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</si>
  <si>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</si>
  <si>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</si>
  <si>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</si>
  <si>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</si>
  <si>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</si>
  <si>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</si>
  <si>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</si>
  <si>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</si>
  <si>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</si>
  <si>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</si>
  <si>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</si>
  <si>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</si>
  <si>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</si>
  <si>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</si>
  <si>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</si>
  <si>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</si>
  <si>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</si>
  <si>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</si>
  <si>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</si>
  <si>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</si>
  <si>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</si>
  <si>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</si>
  <si>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</si>
  <si>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</si>
  <si>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</si>
  <si>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</si>
  <si>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</si>
  <si>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</si>
  <si>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</si>
  <si>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</si>
  <si>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</si>
  <si>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</si>
  <si>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</si>
  <si>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</si>
  <si>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</si>
  <si>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</si>
  <si>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</si>
  <si>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</si>
  <si>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</si>
  <si>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</si>
  <si>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</si>
  <si>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</si>
  <si>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</si>
  <si>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</si>
  <si>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</si>
  <si>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</si>
  <si>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</si>
  <si>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</si>
  <si>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</si>
  <si>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</si>
  <si>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</si>
  <si>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</si>
  <si>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</si>
  <si>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</si>
  <si>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</si>
  <si>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</si>
  <si>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</si>
  <si>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</si>
  <si>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</si>
  <si>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</si>
  <si>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</si>
  <si>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</si>
  <si>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</si>
  <si>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</si>
  <si>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</si>
  <si>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</si>
  <si>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</si>
  <si>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</si>
  <si>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</si>
  <si>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</si>
  <si>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</si>
  <si>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</si>
  <si>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</si>
  <si>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</si>
  <si>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</si>
  <si>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</si>
  <si>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</si>
  <si>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</si>
  <si>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</si>
  <si>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</si>
  <si>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</si>
  <si>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</si>
  <si>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</si>
  <si>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</si>
  <si>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</si>
  <si>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</si>
  <si>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</si>
  <si>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</si>
  <si>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</si>
  <si>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</si>
  <si>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</si>
  <si>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</si>
  <si>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</si>
  <si>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</si>
  <si>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</si>
  <si>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</si>
  <si>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</si>
  <si>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</si>
  <si>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</si>
  <si>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</si>
  <si>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</si>
  <si>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</si>
  <si>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</si>
  <si>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</si>
  <si>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</si>
  <si>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</si>
  <si>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</si>
  <si>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</si>
  <si>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</si>
  <si>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</si>
  <si>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</si>
  <si>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</si>
  <si>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</si>
  <si>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</si>
  <si>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</si>
  <si>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</si>
  <si>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</si>
  <si>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</si>
  <si>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</si>
  <si>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</si>
  <si>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</si>
  <si>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</si>
  <si>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</si>
  <si>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</si>
  <si>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</si>
  <si>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</si>
  <si>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</si>
  <si>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</si>
  <si>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</si>
  <si>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</si>
  <si>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</si>
  <si>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</si>
  <si>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</si>
  <si>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</si>
  <si>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</si>
  <si>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</si>
  <si>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</si>
  <si>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</si>
  <si>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</si>
  <si>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</si>
  <si>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</si>
  <si>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</si>
  <si>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</si>
  <si>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</si>
  <si>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</si>
  <si>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</si>
  <si>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</si>
  <si>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</si>
  <si>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</si>
  <si>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</si>
  <si>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</si>
  <si>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</si>
  <si>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</si>
  <si>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</si>
  <si>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</si>
  <si>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</si>
  <si>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</si>
  <si>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</si>
  <si>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</si>
  <si>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</si>
  <si>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</si>
  <si>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</si>
  <si>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</si>
  <si>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</si>
  <si>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</si>
  <si>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</si>
  <si>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</si>
  <si>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</si>
  <si>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</si>
  <si>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</si>
  <si>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</si>
  <si>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</si>
  <si>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</si>
  <si>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</si>
  <si>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</si>
  <si>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</si>
  <si>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</si>
  <si>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</si>
  <si>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</si>
  <si>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</si>
  <si>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</si>
  <si>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</si>
  <si>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</si>
  <si>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</si>
  <si>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</si>
  <si>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</si>
  <si>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</si>
  <si>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</si>
  <si>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</si>
  <si>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</si>
  <si>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</si>
  <si>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</si>
  <si>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</si>
  <si>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</si>
  <si>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</si>
  <si>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</si>
  <si>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</si>
  <si>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</si>
  <si>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</si>
  <si>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</si>
  <si>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</si>
  <si>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</si>
  <si>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</si>
  <si>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</si>
  <si>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</si>
  <si>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</si>
  <si>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</si>
  <si>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</si>
  <si>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</si>
  <si>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</si>
  <si>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</si>
  <si>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</si>
  <si>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</si>
  <si>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</si>
  <si>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</si>
  <si>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</si>
  <si>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</si>
  <si>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</si>
  <si>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</si>
  <si>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</si>
  <si>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</si>
  <si>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</si>
  <si>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</si>
  <si>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</si>
  <si>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</si>
  <si>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</si>
  <si>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</si>
  <si>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</si>
  <si>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</si>
  <si>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</si>
  <si>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</si>
  <si>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</si>
  <si>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</si>
  <si>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</si>
  <si>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</si>
  <si>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</si>
  <si>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</si>
  <si>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</si>
  <si>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</si>
  <si>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</si>
  <si>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</si>
  <si>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</si>
  <si>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</si>
  <si>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</si>
  <si>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</si>
  <si>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</si>
  <si>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</si>
  <si>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</si>
  <si>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</si>
  <si>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</si>
  <si>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</si>
  <si>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</si>
  <si>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</si>
  <si>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</si>
  <si>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</si>
  <si>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</si>
  <si>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</si>
  <si>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</si>
  <si>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</si>
  <si>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</si>
  <si>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</si>
  <si>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</si>
  <si>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</si>
  <si>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</si>
  <si>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</si>
  <si>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</si>
  <si>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</si>
  <si>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</si>
  <si>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</si>
  <si>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</si>
  <si>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</si>
  <si>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</si>
  <si>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</si>
  <si>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</si>
  <si>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</si>
  <si>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</si>
  <si>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</si>
  <si>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</si>
  <si>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</si>
  <si>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</si>
  <si>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</si>
  <si>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</si>
  <si>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</si>
  <si>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</si>
  <si>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</si>
  <si>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</si>
  <si>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</si>
  <si>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</si>
  <si>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</si>
  <si>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</si>
  <si>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</si>
  <si>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</si>
  <si>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</si>
  <si>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</si>
  <si>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</si>
  <si>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</si>
  <si>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</si>
  <si>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</si>
  <si>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</si>
  <si>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</si>
  <si>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</si>
  <si>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</si>
  <si>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</si>
  <si>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</si>
  <si>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</si>
  <si>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</si>
  <si>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</si>
  <si>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</si>
  <si>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</si>
  <si>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</si>
  <si>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</si>
  <si>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</si>
  <si>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</si>
  <si>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</si>
  <si>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</si>
  <si>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</si>
  <si>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</si>
  <si>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</si>
  <si>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</si>
  <si>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</si>
  <si>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</si>
  <si>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</si>
  <si>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</si>
  <si>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</si>
  <si>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</si>
  <si>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</si>
  <si>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</si>
  <si>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</si>
  <si>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</si>
  <si>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</si>
  <si>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</si>
  <si>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</si>
  <si>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</si>
  <si>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</si>
  <si>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</si>
  <si>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</si>
  <si>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</si>
  <si>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</si>
  <si>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</si>
  <si>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</si>
  <si>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</si>
  <si>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</si>
  <si>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</si>
  <si>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</si>
  <si>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</si>
  <si>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</si>
  <si>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</si>
  <si>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</si>
  <si>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</si>
  <si>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</si>
  <si>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</si>
  <si>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</si>
  <si>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</si>
  <si>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</si>
  <si>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</si>
  <si>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</si>
  <si>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</si>
  <si>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</si>
  <si>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</si>
  <si>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</si>
  <si>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</si>
  <si>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</si>
  <si>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</si>
  <si>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</si>
  <si>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</si>
  <si>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</si>
  <si>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</si>
  <si>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</si>
  <si>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</si>
  <si>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</si>
  <si>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</si>
  <si>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</si>
  <si>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</si>
  <si>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</si>
  <si>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</si>
  <si>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</si>
  <si>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</si>
  <si>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</si>
  <si>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</si>
  <si>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</si>
  <si>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</si>
  <si>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</si>
  <si>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</si>
  <si>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</si>
  <si>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</si>
  <si>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</si>
  <si>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</si>
  <si>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</si>
  <si>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</si>
  <si>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</si>
  <si>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</si>
  <si>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</si>
  <si>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</si>
  <si>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</si>
  <si>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</si>
  <si>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</si>
  <si>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</si>
  <si>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</si>
  <si>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</si>
  <si>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</si>
  <si>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</si>
  <si>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</si>
  <si>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</si>
  <si>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</si>
  <si>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</si>
  <si>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</si>
  <si>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</si>
  <si>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</si>
  <si>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</si>
  <si>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</si>
  <si>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</si>
  <si>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</si>
  <si>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</si>
  <si>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</si>
  <si>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</si>
  <si>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</si>
  <si>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</si>
  <si>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</si>
  <si>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</si>
  <si>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</si>
  <si>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</si>
  <si>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</si>
  <si>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</si>
  <si>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</si>
  <si>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</si>
  <si>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</si>
  <si>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</si>
  <si>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</si>
  <si>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</si>
  <si>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</si>
  <si>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</si>
  <si>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</si>
  <si>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</si>
  <si>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</si>
  <si>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</si>
  <si>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</si>
  <si>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</si>
  <si>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</si>
  <si>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</si>
  <si>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</si>
  <si>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</si>
  <si>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</si>
  <si>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</si>
  <si>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</si>
  <si>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</si>
  <si>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</si>
  <si>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</si>
  <si>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</si>
  <si>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</si>
  <si>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</si>
  <si>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</si>
  <si>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</si>
  <si>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</si>
  <si>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</si>
  <si>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</si>
  <si>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</si>
  <si>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</si>
  <si>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</si>
  <si>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</si>
  <si>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</si>
  <si>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</si>
  <si>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</si>
  <si>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</si>
  <si>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</si>
  <si>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</si>
  <si>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</si>
  <si>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</si>
  <si>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</si>
  <si>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</si>
  <si>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</si>
  <si>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</si>
  <si>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</si>
  <si>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</si>
  <si>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</si>
  <si>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</si>
  <si>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</si>
  <si>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</si>
  <si>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</si>
  <si>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</si>
  <si>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</si>
  <si>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</si>
  <si>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</si>
  <si>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</si>
  <si>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</si>
  <si>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</si>
  <si>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</si>
  <si>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</si>
  <si>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</si>
  <si>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</si>
  <si>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</si>
  <si>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</si>
  <si>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</si>
  <si>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</si>
  <si>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</si>
  <si>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</si>
  <si>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</si>
  <si>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</si>
  <si>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</si>
  <si>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</si>
  <si>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</si>
  <si>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</si>
  <si>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</si>
  <si>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</si>
  <si>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</si>
  <si>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</si>
  <si>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</si>
  <si>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</si>
  <si>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</si>
  <si>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</si>
  <si>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</si>
  <si>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</si>
  <si>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</si>
  <si>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</si>
  <si>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</si>
  <si>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</si>
  <si>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</si>
  <si>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</si>
  <si>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</si>
  <si>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</si>
  <si>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</si>
  <si>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</si>
  <si>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</si>
  <si>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</si>
  <si>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</si>
  <si>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</si>
  <si>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</si>
  <si>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</si>
  <si>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</si>
  <si>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</si>
  <si>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</si>
  <si>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</si>
  <si>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</si>
  <si>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</si>
  <si>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</si>
  <si>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</si>
  <si>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</si>
  <si>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</si>
  <si>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</si>
  <si>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</si>
  <si>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</si>
  <si>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</si>
  <si>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</si>
  <si>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</si>
  <si>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</si>
  <si>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</si>
  <si>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</si>
  <si>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</si>
  <si>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</si>
  <si>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</si>
  <si>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</si>
  <si>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</si>
  <si>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</si>
  <si>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</si>
  <si>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</si>
  <si>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</si>
  <si>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</si>
  <si>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</si>
  <si>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</si>
  <si>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</si>
  <si>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</si>
  <si>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</si>
  <si>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</si>
  <si>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</si>
  <si>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</si>
  <si>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</si>
  <si>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</si>
  <si>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</si>
  <si>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</si>
  <si>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</si>
  <si>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</si>
  <si>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</si>
  <si>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</si>
  <si>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</si>
  <si>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</si>
  <si>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</si>
  <si>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</si>
  <si>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</si>
  <si>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</si>
  <si>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</si>
  <si>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</si>
  <si>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</si>
  <si>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</si>
  <si>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</si>
  <si>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</si>
  <si>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</si>
  <si>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</si>
  <si>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</si>
  <si>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</si>
  <si>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</si>
  <si>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</si>
  <si>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</si>
  <si>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</si>
  <si>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</si>
  <si>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</si>
  <si>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</si>
  <si>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</si>
  <si>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</si>
  <si>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</si>
  <si>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</si>
  <si>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</si>
  <si>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</si>
  <si>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</si>
  <si>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</si>
  <si>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</si>
  <si>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</si>
  <si>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</si>
  <si>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</si>
  <si>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</si>
  <si>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</si>
  <si>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</si>
  <si>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</si>
  <si>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</si>
  <si>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</si>
  <si>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</si>
  <si>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</si>
  <si>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</si>
  <si>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</si>
  <si>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</si>
  <si>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</si>
  <si>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</si>
  <si>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</si>
  <si>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</si>
  <si>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</si>
  <si>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</si>
  <si>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</si>
  <si>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</si>
  <si>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</si>
  <si>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</si>
  <si>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</si>
  <si>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</si>
  <si>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</si>
  <si>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</si>
  <si>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</si>
  <si>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</si>
  <si>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</si>
  <si>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</si>
  <si>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</si>
  <si>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</si>
  <si>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</si>
  <si>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</si>
  <si>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</si>
  <si>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</si>
  <si>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</si>
  <si>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</si>
  <si>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</si>
  <si>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</si>
  <si>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</si>
  <si>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</si>
  <si>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</si>
  <si>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</si>
  <si>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</si>
  <si>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</si>
  <si>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</si>
  <si>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</si>
  <si>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</si>
  <si>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</si>
  <si>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</si>
  <si>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</si>
  <si>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</si>
  <si>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</si>
  <si>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</si>
  <si>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</si>
  <si>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</si>
  <si>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</si>
  <si>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</si>
  <si>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</si>
  <si>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</si>
  <si>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</si>
  <si>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</si>
  <si>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</si>
  <si>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</si>
  <si>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</si>
  <si>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</si>
  <si>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</si>
  <si>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</si>
  <si>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</si>
  <si>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</si>
  <si>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</si>
  <si>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</si>
  <si>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</si>
  <si>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</si>
  <si>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</si>
  <si>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</si>
  <si>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</si>
  <si>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</si>
  <si>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</si>
  <si>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</si>
  <si>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</si>
  <si>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</si>
  <si>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</si>
  <si>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</si>
  <si>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</si>
  <si>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</si>
  <si>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</si>
  <si>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</si>
  <si>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</si>
  <si>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</si>
  <si>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</si>
  <si>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</si>
  <si>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</si>
  <si>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</si>
  <si>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</si>
  <si>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</si>
  <si>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</si>
  <si>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</si>
  <si>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</si>
  <si>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</si>
  <si>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</si>
  <si>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</si>
  <si>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</si>
  <si>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</si>
  <si>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</si>
  <si>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</si>
  <si>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</si>
  <si>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</si>
  <si>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</si>
  <si>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</si>
  <si>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</si>
  <si>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</si>
  <si>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</si>
  <si>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</si>
  <si>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</si>
  <si>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</si>
  <si>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</si>
  <si>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</si>
  <si>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</si>
  <si>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</si>
  <si>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</si>
  <si>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</si>
  <si>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</si>
  <si>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</si>
  <si>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</si>
  <si>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</si>
  <si>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</si>
  <si>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</si>
  <si>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</si>
  <si>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</si>
  <si>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</si>
  <si>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</si>
  <si>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</si>
  <si>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</si>
  <si>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</si>
  <si>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</si>
  <si>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</si>
  <si>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</si>
  <si>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</si>
  <si>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</si>
  <si>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</si>
  <si>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</si>
  <si>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</si>
  <si>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</si>
  <si>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</si>
  <si>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</si>
  <si>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</si>
  <si>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</si>
  <si>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</si>
  <si>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</si>
  <si>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</si>
  <si>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</si>
  <si>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</si>
  <si>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</si>
  <si>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</si>
  <si>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</si>
  <si>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</si>
  <si>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</si>
  <si>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</si>
  <si>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</si>
  <si>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</si>
  <si>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</si>
  <si>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</si>
  <si>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</si>
  <si>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</si>
  <si>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</si>
  <si>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</si>
  <si>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</si>
  <si>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</si>
  <si>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</si>
  <si>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</si>
  <si>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</si>
  <si>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</si>
  <si>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</si>
  <si>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</si>
  <si>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</si>
  <si>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</si>
  <si>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</si>
  <si>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</si>
  <si>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</si>
  <si>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</si>
  <si>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</si>
  <si>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</si>
  <si>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</si>
  <si>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</si>
  <si>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</si>
  <si>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</si>
  <si>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</si>
  <si>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</si>
  <si>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</si>
  <si>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</si>
  <si>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</si>
  <si>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</si>
  <si>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</si>
  <si>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</si>
  <si>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</si>
  <si>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</si>
  <si>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</si>
  <si>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</si>
  <si>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</si>
  <si>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</si>
  <si>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</si>
  <si>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</si>
  <si>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</si>
  <si>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</si>
  <si>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</si>
  <si>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</si>
  <si>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</si>
  <si>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</si>
  <si>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</si>
  <si>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</si>
  <si>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</si>
  <si>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</si>
  <si>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</si>
  <si>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</si>
  <si>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</si>
  <si>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</si>
  <si>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</si>
  <si>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</si>
  <si>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</si>
  <si>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</si>
  <si>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</si>
  <si>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</si>
  <si>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</si>
  <si>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</si>
  <si>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</si>
  <si>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</si>
  <si>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</si>
  <si>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</si>
  <si>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</si>
  <si>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</si>
  <si>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</si>
  <si>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</si>
  <si>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</si>
  <si>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</si>
  <si>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</si>
  <si>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</si>
  <si>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</si>
  <si>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</si>
  <si>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</si>
  <si>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</si>
  <si>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</si>
  <si>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</si>
  <si>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</si>
  <si>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</si>
  <si>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</si>
  <si>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</si>
  <si>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</si>
  <si>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</si>
  <si>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</si>
  <si>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</si>
  <si>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</si>
  <si>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</si>
  <si>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</si>
  <si>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</si>
  <si>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</si>
  <si>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</si>
  <si>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</si>
  <si>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</si>
  <si>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</si>
  <si>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</si>
  <si>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</si>
  <si>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</si>
  <si>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</si>
  <si>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</si>
  <si>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</si>
  <si>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</si>
  <si>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</si>
  <si>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</si>
  <si>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</si>
  <si>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</si>
  <si>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</si>
  <si>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</si>
  <si>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</si>
  <si>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</si>
  <si>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</si>
  <si>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</si>
  <si>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</si>
  <si>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</si>
  <si>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</si>
  <si>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</si>
  <si>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</si>
  <si>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</si>
  <si>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</si>
  <si>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</si>
  <si>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</si>
  <si>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</si>
  <si>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</si>
  <si>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</si>
  <si>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</si>
  <si>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</si>
  <si>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</si>
  <si>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</si>
  <si>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</si>
  <si>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</si>
  <si>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</si>
  <si>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</si>
  <si>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</si>
  <si>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</si>
  <si>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</si>
  <si>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</si>
  <si>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</si>
  <si>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</si>
  <si>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</si>
  <si>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</si>
  <si>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</si>
  <si>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</si>
  <si>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</si>
  <si>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</si>
  <si>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</si>
  <si>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</si>
  <si>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</si>
  <si>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</si>
  <si>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</si>
  <si>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</si>
  <si>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</si>
  <si>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</si>
  <si>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</si>
  <si>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</si>
  <si>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</si>
  <si>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</si>
  <si>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</si>
  <si>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</si>
  <si>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</si>
  <si>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</si>
  <si>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</si>
  <si>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</si>
  <si>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</si>
  <si>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</si>
  <si>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</si>
  <si>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</si>
  <si>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</si>
  <si>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</si>
  <si>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</si>
  <si>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</si>
  <si>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</si>
  <si>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</si>
  <si>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</si>
  <si>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</si>
  <si>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</si>
  <si>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</si>
  <si>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</si>
  <si>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</si>
  <si>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</si>
  <si>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</si>
  <si>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</si>
  <si>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</si>
  <si>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</si>
  <si>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</si>
  <si>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</si>
  <si>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</si>
  <si>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</si>
  <si>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</si>
  <si>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</si>
  <si>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</si>
  <si>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</si>
  <si>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</si>
  <si>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</si>
  <si>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</si>
  <si>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</si>
  <si>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</si>
  <si>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</si>
  <si>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</si>
  <si>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</si>
  <si>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</si>
  <si>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</si>
  <si>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</si>
  <si>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</si>
  <si>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</si>
  <si>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</si>
  <si>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</si>
  <si>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</si>
  <si>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</si>
  <si>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</si>
  <si>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</si>
  <si>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</si>
  <si>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</si>
  <si>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</si>
  <si>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</si>
  <si>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</si>
  <si>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</si>
  <si>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</si>
  <si>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</si>
  <si>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</si>
  <si>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</si>
  <si>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</si>
  <si>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</si>
  <si>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</si>
  <si>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</si>
  <si>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</si>
  <si>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</si>
  <si>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</si>
  <si>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</si>
  <si>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</si>
  <si>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</si>
  <si>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</si>
  <si>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</si>
  <si>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</si>
  <si>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</si>
  <si>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</si>
  <si>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</si>
  <si>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</si>
  <si>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</si>
  <si>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</si>
  <si>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</si>
  <si>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</si>
  <si>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</si>
  <si>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</si>
  <si>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</si>
  <si>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</si>
  <si>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</si>
  <si>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</si>
  <si>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</si>
  <si>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</si>
  <si>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</si>
  <si>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</si>
  <si>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</si>
  <si>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</si>
  <si>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</si>
  <si>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</si>
  <si>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</si>
  <si>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</si>
  <si>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</si>
  <si>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</si>
  <si>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</si>
  <si>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</si>
  <si>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</si>
  <si>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</si>
  <si>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</si>
  <si>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</si>
  <si>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</si>
  <si>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</si>
  <si>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</si>
  <si>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</si>
  <si>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</si>
  <si>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</si>
  <si>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</si>
  <si>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</si>
  <si>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</si>
  <si>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</si>
  <si>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</si>
  <si>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</si>
  <si>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</si>
  <si>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</si>
  <si>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</si>
  <si>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</si>
  <si>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</si>
  <si>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</si>
  <si>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</si>
  <si>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</si>
  <si>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</si>
  <si>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</si>
  <si>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</si>
  <si>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</si>
  <si>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</si>
  <si>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</si>
  <si>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</si>
  <si>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</si>
  <si>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</si>
  <si>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</si>
  <si>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</si>
  <si>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</si>
  <si>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</si>
  <si>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</si>
  <si>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</si>
  <si>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</si>
  <si>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</si>
  <si>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</si>
  <si>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</si>
  <si>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</si>
  <si>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</si>
  <si>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</si>
  <si>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</si>
  <si>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</si>
  <si>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</si>
  <si>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</si>
  <si>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</si>
  <si>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</si>
  <si>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</si>
  <si>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</si>
  <si>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</si>
  <si>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</si>
  <si>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</si>
  <si>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</si>
  <si>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</si>
  <si>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</si>
  <si>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</si>
  <si>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</si>
  <si>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</si>
  <si>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</si>
  <si>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</si>
  <si>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</si>
  <si>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</si>
  <si>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</si>
  <si>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</si>
  <si>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</si>
  <si>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</si>
  <si>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</si>
  <si>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</si>
  <si>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</si>
  <si>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</si>
  <si>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</si>
  <si>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</si>
  <si>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</si>
  <si>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</si>
  <si>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</si>
  <si>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</si>
  <si>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</si>
  <si>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</si>
  <si>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</si>
  <si>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</si>
  <si>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</si>
  <si>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</si>
  <si>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</si>
  <si>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</si>
  <si>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</si>
  <si>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</si>
  <si>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</si>
  <si>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</si>
  <si>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</si>
  <si>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</si>
  <si>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</si>
  <si>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</si>
  <si>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</si>
  <si>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</si>
  <si>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</si>
  <si>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</si>
  <si>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</si>
  <si>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</si>
  <si>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</si>
  <si>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</si>
  <si>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</si>
  <si>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</si>
  <si>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</si>
  <si>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</si>
  <si>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</si>
  <si>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</si>
  <si>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</si>
  <si>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</si>
  <si>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</si>
  <si>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</si>
  <si>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</si>
  <si>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</si>
  <si>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</si>
  <si>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</si>
  <si>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</si>
  <si>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</si>
  <si>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</si>
  <si>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</si>
  <si>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</si>
  <si>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</si>
  <si>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</si>
  <si>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</si>
  <si>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</si>
  <si>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</si>
  <si>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</si>
  <si>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</si>
  <si>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</si>
  <si>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</si>
  <si>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</si>
  <si>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</si>
  <si>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</si>
  <si>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</si>
  <si>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</si>
  <si>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</si>
  <si>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</si>
  <si>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</si>
  <si>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</si>
  <si>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</si>
  <si>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</si>
  <si>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</si>
  <si>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</si>
  <si>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</si>
  <si>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</si>
  <si>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</si>
  <si>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</si>
  <si>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</si>
  <si>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</si>
  <si>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</si>
  <si>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</si>
  <si>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</si>
  <si>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</si>
  <si>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</si>
  <si>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</si>
  <si>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</si>
  <si>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</si>
  <si>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</si>
  <si>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</si>
  <si>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</si>
  <si>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</si>
  <si>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</si>
  <si>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</si>
  <si>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</si>
  <si>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</si>
  <si>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</si>
  <si>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</si>
  <si>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</si>
  <si>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</si>
  <si>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</si>
  <si>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</si>
  <si>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</si>
  <si>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</si>
  <si>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</si>
  <si>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</si>
  <si>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</si>
  <si>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</si>
  <si>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</si>
  <si>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</si>
  <si>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</si>
  <si>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</si>
  <si>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</si>
  <si>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</si>
  <si>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</si>
  <si>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</si>
  <si>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</si>
  <si>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</si>
  <si>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</si>
  <si>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</si>
  <si>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</si>
  <si>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</si>
  <si>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</si>
  <si>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</si>
  <si>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</si>
  <si>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</si>
  <si>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</si>
  <si>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</si>
  <si>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</si>
  <si>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</si>
  <si>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</si>
  <si>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</si>
  <si>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</si>
  <si>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</si>
  <si>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</si>
  <si>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</si>
  <si>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</si>
  <si>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</si>
  <si>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</si>
  <si>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</si>
  <si>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</si>
  <si>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</si>
  <si>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</si>
  <si>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</si>
  <si>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</si>
  <si>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</si>
  <si>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</si>
  <si>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</si>
  <si>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</si>
  <si>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</si>
  <si>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</si>
  <si>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</si>
  <si>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</si>
  <si>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</si>
  <si>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</si>
  <si>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</si>
  <si>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</si>
  <si>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</si>
  <si>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</si>
  <si>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</si>
  <si>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</si>
  <si>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</si>
  <si>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</si>
  <si>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</si>
  <si>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</si>
  <si>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</si>
  <si>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</si>
  <si>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</si>
  <si>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</si>
  <si>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</si>
  <si>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</si>
  <si>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</si>
  <si>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</si>
  <si>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</si>
  <si>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</si>
  <si>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</si>
  <si>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</si>
  <si>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</si>
  <si>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</si>
  <si>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</si>
  <si>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</si>
  <si>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</si>
  <si>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</si>
  <si>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</si>
  <si>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</si>
  <si>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</si>
  <si>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</si>
  <si>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</si>
  <si>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</si>
  <si>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</si>
  <si>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</si>
  <si>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</si>
  <si>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</si>
  <si>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</si>
  <si>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</si>
  <si>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</si>
  <si>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</si>
  <si>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</si>
  <si>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</si>
  <si>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</si>
  <si>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</si>
  <si>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</si>
  <si>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</si>
  <si>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</si>
  <si>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</si>
  <si>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</si>
  <si>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</si>
  <si>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</si>
  <si>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</si>
  <si>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</si>
  <si>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</si>
  <si>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</si>
  <si>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</si>
  <si>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</si>
  <si>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</si>
  <si>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</si>
  <si>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</si>
  <si>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</si>
  <si>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</si>
  <si>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</si>
  <si>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</si>
  <si>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</si>
  <si>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</si>
  <si>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</si>
  <si>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</si>
  <si>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</si>
  <si>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</si>
  <si>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</si>
  <si>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</si>
  <si>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</si>
  <si>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</si>
  <si>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</si>
  <si>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</si>
  <si>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</si>
  <si>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</si>
  <si>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</si>
  <si>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</si>
  <si>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</si>
  <si>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</si>
  <si>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</si>
  <si>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</si>
  <si>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</si>
  <si>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</si>
  <si>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</si>
  <si>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</si>
  <si>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</si>
  <si>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</si>
  <si>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</si>
  <si>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</si>
  <si>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</si>
  <si>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</si>
  <si>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</si>
  <si>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</si>
  <si>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</si>
  <si>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</si>
  <si>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</si>
  <si>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</si>
  <si>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</si>
  <si>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</si>
  <si>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</si>
  <si>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</si>
  <si>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</si>
  <si>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</si>
  <si>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</si>
  <si>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</si>
  <si>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</si>
  <si>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</si>
  <si>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</si>
  <si>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</si>
  <si>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</si>
  <si>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</si>
  <si>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</si>
  <si>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</si>
  <si>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</si>
  <si>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</si>
  <si>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</si>
  <si>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</si>
  <si>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</si>
  <si>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</si>
  <si>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</si>
  <si>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</si>
  <si>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</si>
  <si>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</si>
  <si>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</si>
  <si>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</si>
  <si>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</si>
  <si>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</si>
  <si>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</si>
  <si>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</si>
  <si>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</si>
  <si>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</si>
  <si>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</si>
  <si>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</si>
  <si>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</si>
  <si>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</si>
  <si>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</si>
  <si>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</si>
  <si>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</si>
  <si>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</si>
  <si>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</si>
  <si>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</si>
  <si>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</si>
  <si>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</si>
  <si>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</si>
  <si>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</si>
  <si>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</si>
  <si>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</si>
  <si>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</si>
  <si>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</si>
  <si>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</si>
  <si>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</si>
  <si>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</si>
  <si>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</si>
  <si>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</si>
  <si>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</si>
  <si>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</si>
  <si>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</si>
  <si>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</si>
  <si>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</si>
  <si>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</si>
  <si>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</si>
  <si>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</si>
  <si>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</si>
  <si>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</si>
  <si>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</si>
  <si>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</si>
  <si>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</si>
  <si>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</si>
  <si>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</si>
  <si>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</si>
  <si>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</si>
  <si>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</si>
  <si>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</si>
  <si>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</si>
  <si>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</si>
  <si>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</si>
  <si>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</si>
  <si>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</si>
  <si>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</si>
  <si>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</si>
  <si>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</si>
  <si>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</si>
  <si>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</si>
  <si>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</si>
  <si>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</si>
  <si>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</si>
  <si>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</si>
  <si>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</si>
  <si>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</si>
  <si>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</si>
  <si>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</si>
  <si>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</si>
  <si>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</si>
  <si>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</si>
  <si>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</si>
  <si>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</si>
  <si>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</si>
  <si>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</si>
  <si>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</si>
  <si>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</si>
  <si>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</si>
  <si>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</si>
  <si>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</si>
  <si>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</si>
  <si>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</si>
  <si>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</si>
  <si>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</si>
  <si>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</si>
  <si>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</si>
  <si>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</si>
  <si>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</si>
  <si>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</si>
  <si>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</si>
  <si>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</si>
  <si>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</si>
  <si>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</si>
  <si>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</si>
  <si>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</si>
  <si>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</si>
  <si>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</si>
  <si>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</si>
  <si>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</si>
  <si>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</si>
  <si>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</si>
  <si>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</si>
  <si>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</si>
  <si>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</si>
  <si>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</si>
  <si>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</si>
  <si>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</si>
  <si>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</si>
  <si>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</si>
  <si>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</si>
  <si>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</si>
  <si>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</si>
  <si>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</si>
  <si>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</si>
  <si>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</si>
  <si>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</si>
  <si>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</si>
  <si>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</si>
  <si>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</si>
  <si>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</si>
  <si>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</si>
  <si>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</si>
  <si>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</si>
  <si>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</si>
  <si>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</si>
  <si>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</si>
  <si>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</si>
  <si>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</si>
  <si>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</si>
  <si>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</si>
  <si>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</si>
  <si>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</si>
  <si>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</si>
  <si>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</si>
  <si>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</si>
  <si>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</si>
  <si>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</si>
  <si>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</si>
  <si>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</si>
  <si>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</si>
  <si>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</si>
  <si>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</si>
  <si>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</si>
  <si>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</si>
  <si>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</si>
  <si>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</si>
  <si>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</si>
  <si>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</si>
  <si>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</si>
  <si>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</si>
  <si>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</si>
  <si>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</si>
  <si>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</si>
  <si>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</si>
  <si>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</si>
  <si>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</si>
  <si>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</si>
  <si>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</si>
  <si>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</si>
  <si>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</si>
  <si>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</si>
  <si>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</si>
  <si>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</si>
  <si>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</si>
  <si>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</si>
  <si>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</si>
  <si>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</si>
  <si>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</si>
  <si>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</si>
  <si>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</si>
  <si>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</si>
  <si>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</si>
  <si>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</si>
  <si>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</si>
  <si>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</si>
  <si>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</si>
  <si>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</si>
  <si>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</si>
  <si>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</si>
  <si>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</si>
  <si>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</si>
  <si>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</si>
  <si>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</si>
  <si>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</si>
  <si>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</si>
  <si>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</si>
  <si>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</si>
  <si>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</si>
  <si>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</si>
  <si>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</si>
  <si>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</si>
  <si>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</si>
  <si>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</si>
  <si>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</si>
  <si>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</si>
  <si>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</si>
  <si>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</si>
  <si>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</si>
  <si>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</si>
  <si>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</si>
  <si>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</si>
  <si>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</si>
  <si>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</si>
  <si>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</si>
  <si>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</si>
  <si>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</si>
  <si>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</si>
  <si>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</si>
  <si>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</si>
  <si>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</si>
  <si>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</si>
  <si>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</si>
  <si>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</si>
  <si>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</si>
  <si>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</si>
  <si>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</si>
  <si>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</si>
  <si>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</si>
  <si>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</si>
  <si>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</si>
  <si>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</si>
  <si>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</si>
  <si>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</si>
  <si>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</si>
  <si>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</si>
  <si>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</si>
  <si>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</si>
  <si>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</si>
  <si>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</si>
  <si>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</si>
  <si>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</si>
  <si>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</si>
  <si>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</si>
  <si>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</si>
  <si>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</si>
  <si>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</si>
  <si>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</si>
  <si>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</si>
  <si>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</si>
  <si>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</si>
  <si>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</si>
  <si>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</si>
  <si>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</si>
  <si>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</si>
  <si>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</si>
  <si>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</si>
  <si>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</si>
  <si>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</si>
  <si>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</si>
  <si>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</si>
  <si>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</si>
  <si>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</si>
  <si>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</si>
  <si>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</si>
  <si>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</si>
  <si>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</si>
  <si>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</si>
  <si>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</si>
  <si>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</si>
  <si>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</si>
  <si>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</si>
  <si>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</si>
  <si>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</si>
  <si>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</si>
  <si>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</si>
  <si>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</si>
  <si>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</si>
  <si>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</si>
  <si>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</si>
  <si>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</si>
  <si>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</si>
  <si>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</si>
  <si>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</si>
  <si>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</si>
  <si>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</si>
  <si>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</si>
  <si>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</si>
  <si>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</si>
  <si>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</si>
  <si>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</si>
  <si>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</si>
  <si>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</si>
  <si>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</si>
  <si>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</si>
  <si>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</si>
  <si>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</si>
  <si>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</si>
  <si>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</si>
  <si>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</si>
  <si>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</si>
  <si>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</si>
  <si>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</si>
  <si>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</si>
  <si>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</si>
  <si>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</si>
  <si>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</si>
  <si>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</si>
  <si>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</si>
  <si>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</si>
  <si>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</si>
  <si>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</si>
  <si>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</si>
  <si>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</si>
  <si>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</si>
  <si>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</si>
  <si>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</si>
  <si>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</si>
  <si>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</si>
  <si>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</si>
  <si>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</si>
  <si>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</si>
  <si>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</si>
  <si>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</si>
  <si>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</si>
  <si>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</si>
  <si>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</si>
  <si>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</si>
  <si>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</si>
  <si>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</si>
  <si>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</si>
  <si>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</si>
  <si>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</si>
  <si>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</si>
  <si>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</si>
  <si>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</si>
  <si>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</si>
  <si>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</si>
  <si>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</si>
  <si>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</si>
  <si>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</si>
  <si>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</si>
  <si>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</si>
  <si>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</si>
  <si>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</si>
  <si>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</si>
  <si>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</si>
  <si>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</si>
  <si>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</si>
  <si>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</si>
  <si>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</si>
  <si>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</si>
  <si>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</si>
  <si>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</si>
  <si>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</si>
  <si>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</si>
  <si>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</si>
  <si>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</si>
  <si>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</si>
  <si>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</si>
  <si>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</si>
  <si>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</si>
  <si>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</si>
  <si>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</si>
  <si>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</si>
  <si>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</si>
  <si>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</si>
  <si>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</si>
  <si>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</si>
  <si>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</si>
  <si>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</si>
  <si>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</si>
  <si>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</si>
  <si>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</si>
  <si>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</si>
  <si>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</si>
  <si>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</si>
  <si>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</si>
  <si>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</si>
  <si>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</si>
  <si>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</si>
  <si>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</si>
  <si>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</si>
  <si>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</si>
  <si>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</si>
  <si>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</si>
  <si>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</si>
  <si>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</si>
  <si>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</si>
  <si>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</si>
  <si>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</si>
  <si>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</si>
  <si>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</si>
  <si>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</si>
  <si>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</si>
  <si>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</si>
  <si>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</si>
  <si>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</si>
  <si>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</si>
  <si>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</si>
  <si>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</si>
  <si>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</si>
  <si>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</si>
  <si>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</si>
  <si>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</si>
  <si>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</si>
  <si>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</si>
  <si>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</si>
  <si>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</si>
  <si>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</si>
  <si>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</si>
  <si>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</si>
  <si>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</si>
  <si>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</si>
  <si>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</si>
  <si>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</si>
  <si>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</si>
  <si>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</si>
  <si>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</si>
  <si>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</si>
  <si>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</si>
  <si>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</si>
  <si>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</si>
  <si>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</si>
  <si>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</si>
  <si>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</si>
  <si>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</si>
  <si>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</si>
  <si>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</si>
  <si>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</si>
  <si>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</si>
  <si>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</si>
  <si>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</si>
  <si>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</si>
  <si>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</si>
  <si>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</si>
  <si>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</si>
  <si>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</si>
  <si>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</si>
  <si>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</si>
  <si>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</si>
  <si>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</si>
  <si>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</si>
  <si>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</si>
  <si>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</si>
  <si>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</si>
  <si>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</si>
  <si>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</si>
  <si>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</si>
  <si>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</si>
  <si>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</si>
  <si>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</si>
  <si>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</si>
  <si>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</si>
  <si>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</si>
  <si>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</si>
  <si>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</si>
  <si>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</si>
  <si>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</si>
  <si>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</si>
  <si>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</si>
  <si>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</si>
  <si>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</si>
  <si>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</si>
  <si>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</si>
  <si>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</si>
  <si>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</si>
  <si>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</si>
  <si>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</si>
  <si>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</si>
  <si>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</si>
  <si>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</si>
  <si>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</si>
  <si>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</si>
  <si>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</si>
  <si>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</si>
  <si>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</si>
  <si>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</si>
  <si>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</si>
  <si>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</si>
  <si>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</si>
  <si>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</si>
  <si>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</si>
  <si>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</si>
  <si>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</si>
  <si>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</si>
  <si>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</si>
  <si>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</si>
  <si>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</si>
  <si>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</si>
  <si>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</si>
  <si>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</si>
  <si>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</si>
  <si>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</si>
  <si>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</si>
  <si>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</si>
  <si>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</si>
  <si>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</si>
  <si>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</si>
  <si>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</si>
  <si>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</si>
  <si>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</si>
  <si>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</si>
  <si>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</si>
  <si>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</si>
  <si>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</si>
  <si>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</si>
  <si>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</si>
  <si>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</si>
  <si>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</si>
  <si>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</si>
  <si>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</si>
  <si>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</si>
  <si>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</si>
  <si>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</si>
  <si>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</si>
  <si>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</si>
  <si>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</si>
  <si>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</si>
  <si>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</si>
  <si>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</si>
  <si>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</si>
  <si>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</si>
  <si>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</si>
  <si>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</si>
  <si>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</si>
  <si>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</si>
  <si>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</si>
  <si>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</si>
  <si>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</si>
  <si>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</si>
  <si>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</si>
  <si>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</si>
  <si>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</si>
  <si>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</si>
  <si>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</si>
  <si>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</si>
  <si>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</si>
  <si>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</si>
  <si>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</si>
  <si>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</si>
  <si>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</si>
  <si>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</si>
  <si>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</si>
  <si>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</si>
  <si>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</si>
  <si>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</si>
  <si>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</si>
  <si>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</si>
  <si>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</si>
  <si>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</si>
  <si>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</si>
  <si>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</si>
  <si>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</si>
  <si>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</si>
  <si>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</si>
  <si>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</si>
  <si>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</si>
  <si>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</si>
  <si>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</si>
  <si>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</si>
  <si>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</si>
  <si>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</si>
  <si>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</si>
  <si>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</si>
  <si>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</si>
  <si>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</si>
  <si>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</si>
  <si>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</si>
  <si>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</si>
  <si>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</si>
  <si>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</si>
  <si>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</si>
  <si>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</si>
  <si>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</si>
  <si>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</si>
  <si>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</si>
  <si>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</si>
  <si>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</si>
  <si>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</si>
  <si>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</si>
  <si>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</si>
  <si>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</si>
  <si>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</si>
  <si>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</si>
  <si>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</si>
  <si>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</si>
  <si>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</si>
  <si>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</si>
  <si>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</si>
  <si>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</si>
  <si>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</si>
  <si>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</si>
  <si>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</si>
  <si>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</si>
  <si>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</si>
  <si>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</si>
  <si>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</si>
  <si>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</si>
  <si>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</si>
  <si>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</si>
  <si>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</si>
  <si>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</si>
  <si>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</si>
  <si>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</si>
  <si>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</si>
  <si>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</si>
  <si>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</si>
  <si>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</si>
  <si>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</si>
  <si>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</si>
  <si>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</si>
  <si>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</si>
  <si>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</si>
  <si>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</si>
  <si>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</si>
  <si>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</si>
  <si>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</si>
  <si>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</si>
  <si>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</si>
  <si>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</si>
  <si>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</si>
  <si>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</si>
  <si>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</si>
  <si>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</si>
  <si>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</si>
  <si>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</si>
  <si>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</si>
  <si>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</si>
  <si>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</si>
  <si>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</si>
  <si>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</si>
  <si>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</si>
  <si>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</si>
  <si>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</si>
  <si>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</si>
  <si>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</si>
  <si>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</si>
  <si>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</si>
  <si>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</si>
  <si>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</si>
  <si>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</si>
  <si>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</si>
  <si>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</si>
  <si>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</si>
  <si>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</si>
  <si>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</si>
  <si>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</si>
  <si>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</si>
  <si>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</si>
  <si>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</si>
  <si>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</si>
  <si>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</si>
  <si>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</si>
  <si>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</si>
  <si>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</si>
  <si>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</si>
  <si>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</si>
  <si>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</si>
  <si>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</si>
  <si>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</si>
  <si>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</si>
  <si>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</si>
  <si>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</si>
  <si>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</si>
  <si>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</si>
  <si>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</si>
  <si>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</si>
  <si>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</si>
  <si>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</si>
  <si>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</si>
  <si>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</si>
  <si>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</si>
  <si>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</si>
  <si>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</si>
  <si>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</si>
  <si>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</si>
  <si>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</si>
  <si>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</si>
  <si>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</si>
  <si>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</si>
  <si>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</si>
  <si>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</si>
  <si>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</si>
  <si>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</si>
  <si>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</si>
  <si>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</si>
  <si>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</si>
  <si>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</si>
  <si>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</si>
  <si>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</si>
  <si>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</si>
  <si>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</si>
  <si>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</si>
  <si>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</si>
  <si>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</si>
  <si>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</si>
  <si>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</si>
  <si>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</si>
  <si>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</si>
  <si>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</si>
  <si>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</si>
  <si>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</si>
  <si>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</si>
  <si>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</si>
  <si>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</si>
  <si>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</si>
  <si>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</si>
  <si>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</si>
  <si>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</si>
  <si>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</si>
  <si>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</si>
  <si>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</si>
  <si>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</si>
  <si>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</si>
  <si>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</si>
  <si>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</si>
  <si>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</si>
  <si>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</si>
  <si>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</si>
  <si>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</si>
  <si>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</si>
  <si>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</si>
  <si>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</si>
  <si>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</si>
  <si>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</si>
  <si>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</si>
  <si>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</si>
  <si>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</si>
  <si>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</si>
  <si>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</si>
  <si>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</si>
  <si>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</si>
  <si>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</si>
  <si>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</si>
  <si>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</si>
  <si>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</si>
  <si>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</si>
  <si>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</si>
  <si>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</si>
  <si>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</si>
  <si>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</si>
  <si>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</si>
  <si>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</si>
  <si>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</si>
  <si>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</si>
  <si>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</si>
  <si>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</si>
  <si>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</si>
  <si>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</si>
  <si>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</si>
  <si>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</si>
  <si>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</si>
  <si>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</si>
  <si>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</si>
  <si>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</si>
  <si>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</si>
  <si>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</si>
  <si>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</si>
  <si>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</si>
  <si>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</si>
  <si>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</si>
  <si>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</si>
  <si>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</si>
  <si>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</si>
  <si>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</si>
  <si>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</si>
  <si>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</si>
  <si>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</si>
  <si>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</si>
  <si>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</si>
  <si>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</si>
  <si>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</si>
  <si>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</si>
  <si>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</si>
  <si>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</si>
  <si>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</si>
  <si>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</si>
  <si>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</si>
  <si>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</si>
  <si>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</si>
  <si>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</si>
  <si>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</si>
  <si>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</si>
  <si>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</si>
  <si>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</si>
  <si>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</si>
  <si>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</si>
  <si>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</si>
  <si>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</si>
  <si>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</si>
  <si>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</si>
  <si>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</si>
  <si>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</si>
  <si>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</si>
  <si>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</si>
  <si>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</si>
  <si>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</si>
  <si>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</si>
  <si>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</si>
  <si>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</si>
  <si>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</si>
  <si>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</si>
  <si>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</si>
  <si>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</si>
  <si>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</si>
  <si>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</si>
  <si>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</si>
  <si>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</si>
  <si>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</si>
  <si>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</si>
  <si>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</si>
  <si>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</si>
  <si>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</si>
  <si>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</si>
  <si>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</si>
  <si>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</si>
  <si>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</si>
  <si>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</si>
  <si>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</si>
  <si>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</si>
  <si>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</si>
  <si>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</si>
  <si>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</si>
  <si>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</si>
  <si>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</si>
  <si>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</si>
  <si>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</si>
  <si>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</si>
  <si>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</si>
  <si>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</si>
  <si>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</si>
  <si>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</si>
  <si>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</si>
  <si>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</si>
  <si>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</si>
  <si>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</si>
  <si>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</si>
  <si>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</si>
  <si>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</si>
  <si>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</si>
  <si>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</si>
  <si>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</si>
  <si>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</si>
  <si>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</si>
  <si>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</si>
  <si>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</si>
  <si>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</si>
  <si>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</si>
  <si>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</si>
  <si>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</si>
  <si>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</si>
  <si>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</si>
  <si>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</si>
  <si>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</si>
  <si>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</si>
  <si>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</si>
  <si>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</si>
  <si>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</si>
  <si>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</si>
  <si>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</si>
  <si>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</si>
  <si>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</si>
  <si>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</si>
  <si>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</si>
  <si>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</si>
  <si>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</si>
  <si>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</si>
  <si>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</si>
  <si>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</si>
  <si>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</si>
  <si>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</si>
  <si>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</si>
  <si>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</si>
  <si>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</si>
  <si>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</si>
  <si>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</si>
  <si>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</si>
  <si>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</si>
  <si>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</si>
  <si>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</si>
  <si>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</si>
  <si>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</si>
  <si>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</si>
  <si>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</si>
  <si>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</si>
  <si>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</si>
  <si>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</si>
  <si>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</si>
  <si>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</si>
  <si>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</si>
  <si>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</si>
  <si>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</si>
  <si>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</si>
  <si>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</si>
  <si>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</si>
  <si>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</si>
  <si>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</si>
  <si>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</si>
  <si>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</si>
  <si>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</si>
  <si>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</si>
  <si>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</si>
  <si>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</si>
  <si>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</si>
  <si>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</si>
  <si>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</si>
  <si>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</si>
  <si>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</si>
  <si>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</si>
  <si>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</si>
  <si>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</si>
  <si>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</si>
  <si>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</si>
  <si>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</si>
  <si>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</si>
  <si>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</si>
  <si>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</si>
  <si>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</si>
  <si>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</si>
  <si>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</si>
  <si>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</si>
  <si>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</si>
  <si>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</si>
  <si>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</si>
  <si>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</si>
  <si>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</si>
  <si>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</si>
  <si>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</si>
  <si>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</si>
  <si>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</si>
  <si>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</si>
  <si>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</si>
  <si>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</si>
  <si>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</si>
  <si>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</si>
  <si>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</si>
  <si>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</si>
  <si>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</si>
  <si>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</si>
  <si>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</si>
  <si>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</si>
  <si>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</si>
  <si>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</si>
  <si>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</si>
  <si>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</si>
  <si>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</si>
  <si>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</si>
  <si>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</si>
  <si>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</si>
  <si>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</si>
  <si>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</si>
  <si>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</si>
  <si>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</si>
  <si>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</si>
  <si>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</si>
  <si>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</si>
  <si>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</si>
  <si>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</si>
  <si>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</si>
  <si>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</si>
  <si>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</si>
  <si>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</si>
  <si>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</si>
  <si>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</si>
  <si>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</si>
  <si>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</si>
  <si>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</si>
  <si>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</si>
  <si>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</si>
  <si>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</si>
  <si>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</si>
  <si>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</si>
  <si>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</si>
  <si>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</si>
  <si>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</si>
  <si>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</si>
  <si>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</si>
  <si>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</si>
  <si>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</si>
  <si>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</si>
  <si>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</si>
  <si>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</si>
  <si>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</si>
  <si>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</si>
  <si>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</si>
  <si>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</si>
  <si>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</si>
  <si>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</si>
  <si>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</si>
  <si>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</si>
  <si>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</si>
  <si>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</si>
  <si>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</si>
  <si>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</si>
  <si>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</si>
  <si>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</si>
  <si>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</si>
  <si>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</si>
  <si>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</si>
  <si>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</si>
  <si>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</si>
  <si>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</si>
  <si>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</si>
  <si>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</si>
  <si>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</si>
  <si>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</si>
  <si>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</si>
  <si>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</si>
  <si>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</si>
  <si>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</si>
  <si>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</si>
  <si>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</si>
  <si>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</si>
  <si>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</si>
  <si>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</si>
  <si>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</si>
  <si>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</si>
  <si>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</si>
  <si>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</si>
  <si>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</si>
  <si>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</si>
  <si>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</si>
  <si>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</si>
  <si>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</si>
  <si>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</si>
  <si>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</si>
  <si>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</si>
  <si>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</si>
  <si>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</si>
  <si>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</si>
  <si>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</si>
  <si>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</si>
  <si>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</si>
  <si>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</si>
  <si>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</si>
  <si>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</si>
  <si>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</si>
  <si>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</si>
  <si>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</si>
  <si>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</si>
  <si>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</si>
  <si>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</si>
  <si>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</si>
  <si>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</si>
  <si>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</si>
  <si>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</si>
  <si>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</si>
  <si>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</si>
  <si>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</si>
  <si>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</si>
  <si>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</si>
  <si>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</si>
  <si>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</si>
  <si>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</si>
  <si>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</si>
  <si>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</si>
  <si>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</si>
  <si>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</si>
  <si>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</si>
  <si>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</si>
  <si>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</si>
  <si>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</si>
  <si>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</si>
  <si>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</si>
  <si>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</si>
  <si>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</si>
  <si>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</si>
  <si>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</si>
  <si>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</si>
  <si>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</si>
  <si>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</si>
  <si>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</si>
  <si>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</si>
  <si>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</si>
  <si>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</si>
  <si>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</si>
  <si>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</si>
  <si>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</si>
  <si>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</si>
  <si>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</si>
  <si>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</si>
  <si>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</si>
  <si>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</si>
  <si>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</si>
  <si>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</si>
  <si>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</si>
  <si>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</si>
  <si>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</si>
  <si>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</si>
  <si>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</si>
  <si>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</si>
  <si>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</si>
  <si>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</si>
  <si>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</si>
  <si>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</si>
  <si>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</si>
  <si>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</si>
  <si>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</si>
  <si>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</si>
  <si>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</si>
  <si>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</si>
  <si>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</si>
  <si>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</si>
  <si>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</si>
  <si>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</si>
  <si>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</si>
  <si>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</si>
  <si>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</si>
  <si>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</si>
  <si>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</si>
  <si>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</si>
  <si>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</si>
  <si>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</si>
  <si>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</si>
  <si>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</si>
  <si>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</si>
  <si>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</si>
  <si>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</si>
  <si>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</si>
  <si>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</si>
  <si>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</si>
  <si>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</si>
  <si>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</si>
  <si>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</si>
  <si>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</si>
  <si>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</si>
  <si>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</si>
  <si>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</si>
  <si>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</si>
  <si>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</si>
  <si>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</si>
  <si>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</si>
  <si>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</si>
  <si>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</si>
  <si>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</si>
  <si>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</si>
  <si>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</si>
  <si>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</si>
  <si>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</si>
  <si>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</si>
  <si>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</si>
  <si>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</si>
  <si>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</si>
  <si>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</si>
  <si>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</si>
  <si>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</si>
  <si>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</si>
  <si>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</si>
  <si>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</si>
  <si>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</si>
  <si>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</si>
  <si>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</si>
  <si>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</si>
  <si>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</si>
  <si>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</si>
  <si>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</si>
  <si>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</si>
  <si>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</si>
  <si>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</si>
  <si>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</si>
  <si>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</si>
  <si>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</si>
  <si>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</si>
  <si>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</si>
  <si>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</si>
  <si>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</si>
  <si>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</si>
  <si>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</si>
  <si>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</si>
  <si>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</si>
  <si>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</si>
  <si>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</si>
  <si>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</si>
  <si>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</si>
  <si>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</si>
  <si>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</si>
  <si>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</si>
  <si>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</si>
  <si>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</si>
  <si>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</si>
  <si>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</si>
  <si>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</si>
  <si>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</si>
  <si>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</si>
  <si>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</si>
  <si>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</si>
  <si>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</si>
  <si>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</si>
  <si>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</si>
  <si>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</si>
  <si>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</si>
  <si>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</si>
  <si>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</si>
  <si>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</si>
  <si>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</si>
  <si>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</si>
  <si>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</si>
  <si>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</si>
  <si>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</si>
  <si>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</si>
  <si>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</si>
  <si>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</si>
  <si>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</si>
  <si>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</si>
  <si>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</si>
  <si>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</si>
  <si>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</si>
  <si>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</si>
  <si>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</si>
  <si>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</si>
  <si>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</si>
  <si>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</si>
  <si>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</si>
  <si>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</si>
  <si>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</si>
  <si>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</si>
  <si>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</si>
  <si>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</si>
  <si>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</si>
  <si>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</si>
  <si>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</si>
  <si>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</si>
  <si>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</si>
  <si>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</si>
  <si>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</si>
  <si>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</si>
  <si>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</si>
  <si>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</si>
  <si>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</si>
  <si>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</si>
  <si>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</si>
  <si>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</si>
  <si>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</si>
  <si>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</si>
  <si>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</si>
  <si>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</si>
  <si>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</si>
  <si>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</si>
  <si>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</si>
  <si>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</si>
  <si>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</si>
  <si>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</si>
  <si>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</si>
  <si>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</si>
  <si>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</si>
  <si>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</si>
  <si>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</si>
  <si>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</si>
  <si>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</si>
  <si>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</si>
  <si>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</si>
  <si>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</si>
  <si>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</si>
  <si>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</si>
  <si>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</si>
  <si>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</si>
  <si>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</si>
  <si>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</si>
  <si>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</si>
  <si>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</si>
  <si>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</si>
  <si>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</si>
  <si>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</si>
  <si>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</si>
  <si>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</si>
  <si>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</si>
  <si>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</si>
  <si>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</si>
  <si>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</si>
  <si>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</si>
  <si>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</si>
  <si>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</si>
  <si>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</si>
  <si>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</si>
  <si>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</si>
  <si>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</si>
  <si>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</si>
  <si>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</si>
  <si>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</si>
  <si>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</si>
  <si>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</si>
  <si>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</si>
  <si>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</si>
  <si>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</si>
  <si>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</si>
  <si>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</si>
  <si>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</si>
  <si>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</si>
  <si>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</si>
  <si>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</si>
  <si>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</si>
  <si>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</si>
  <si>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</si>
  <si>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</si>
  <si>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</si>
  <si>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</si>
  <si>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</si>
  <si>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</si>
  <si>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</si>
  <si>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</si>
  <si>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</si>
  <si>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</si>
  <si>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</si>
  <si>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</si>
  <si>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</si>
  <si>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</si>
  <si>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</si>
  <si>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</si>
  <si>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</si>
  <si>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</si>
  <si>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</si>
  <si>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</si>
  <si>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</si>
  <si>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</si>
  <si>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</si>
  <si>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</si>
  <si>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</si>
  <si>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</si>
  <si>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</si>
  <si>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</si>
  <si>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</si>
  <si>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</si>
  <si>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</si>
  <si>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</si>
  <si>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</si>
  <si>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</si>
  <si>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</si>
  <si>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</si>
  <si>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</si>
  <si>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</si>
  <si>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</si>
  <si>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</si>
  <si>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</si>
  <si>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</si>
  <si>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</si>
  <si>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</si>
  <si>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</si>
  <si>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</si>
  <si>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</si>
  <si>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</si>
  <si>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</si>
  <si>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</si>
  <si>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</si>
  <si>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</si>
  <si>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</si>
  <si>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</si>
  <si>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</si>
  <si>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</si>
  <si>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</si>
  <si>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</si>
  <si>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</si>
  <si>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</si>
  <si>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</si>
  <si>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</si>
  <si>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</si>
  <si>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</si>
  <si>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</si>
  <si>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</si>
  <si>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</si>
  <si>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</si>
  <si>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</si>
  <si>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</si>
  <si>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</si>
  <si>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</si>
  <si>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</si>
  <si>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</si>
  <si>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</si>
  <si>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</si>
  <si>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</si>
  <si>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</si>
  <si>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</si>
  <si>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</si>
  <si>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</si>
  <si>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</si>
  <si>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</si>
  <si>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</si>
  <si>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</si>
  <si>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</si>
  <si>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</si>
  <si>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</si>
  <si>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</si>
  <si>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</si>
  <si>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</si>
  <si>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</si>
  <si>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</si>
  <si>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</si>
  <si>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</si>
  <si>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</si>
  <si>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</si>
  <si>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</si>
  <si>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</si>
  <si>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</si>
  <si>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</si>
  <si>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</si>
  <si>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</si>
  <si>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</si>
  <si>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</si>
  <si>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</si>
  <si>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</si>
  <si>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</si>
  <si>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</si>
  <si>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</si>
  <si>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</si>
  <si>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</si>
  <si>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</si>
  <si>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</si>
  <si>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</si>
  <si>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</si>
  <si>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</si>
  <si>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</si>
  <si>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</si>
  <si>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</si>
  <si>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</si>
  <si>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</si>
  <si>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</si>
  <si>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</si>
  <si>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</si>
  <si>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</si>
  <si>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</si>
  <si>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</si>
  <si>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</si>
  <si>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</si>
  <si>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</si>
  <si>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</si>
  <si>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</si>
  <si>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</si>
  <si>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</si>
  <si>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</si>
  <si>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</si>
  <si>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</si>
  <si>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</si>
  <si>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</si>
  <si>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</si>
  <si>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</si>
  <si>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</si>
  <si>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</si>
  <si>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</si>
  <si>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</si>
  <si>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</si>
  <si>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</si>
  <si>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</si>
  <si>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</si>
  <si>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</si>
  <si>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</si>
  <si>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</si>
  <si>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</si>
  <si>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</si>
  <si>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</si>
  <si>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</si>
  <si>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</si>
  <si>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</si>
  <si>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</si>
  <si>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</si>
  <si>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</si>
  <si>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</si>
  <si>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</si>
  <si>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</si>
  <si>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</si>
  <si>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</si>
  <si>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</si>
  <si>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</si>
  <si>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</si>
  <si>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</si>
  <si>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</si>
  <si>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</si>
  <si>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</si>
  <si>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</si>
  <si>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</si>
  <si>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</si>
  <si>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</si>
  <si>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</si>
  <si>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</si>
  <si>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</si>
  <si>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</si>
  <si>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</si>
  <si>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</si>
  <si>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</si>
  <si>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</si>
  <si>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</si>
  <si>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</si>
  <si>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</si>
  <si>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</si>
  <si>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</si>
  <si>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</si>
  <si>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</si>
  <si>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</si>
  <si>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</si>
  <si>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</si>
  <si>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</si>
  <si>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</si>
  <si>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</si>
  <si>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</si>
  <si>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</si>
  <si>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</si>
  <si>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</si>
  <si>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</si>
  <si>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</si>
  <si>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</si>
  <si>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</si>
  <si>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</si>
  <si>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</si>
  <si>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</si>
  <si>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</si>
  <si>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</si>
  <si>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</si>
  <si>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</si>
  <si>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</si>
  <si>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</si>
  <si>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</si>
  <si>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</si>
  <si>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</si>
  <si>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</si>
  <si>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</si>
  <si>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</si>
  <si>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</si>
  <si>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</si>
  <si>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</si>
  <si>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</si>
  <si>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</si>
  <si>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</si>
  <si>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</si>
  <si>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</si>
  <si>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</si>
  <si>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</si>
  <si>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</si>
  <si>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</si>
  <si>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</si>
  <si>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</si>
  <si>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</si>
  <si>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</si>
  <si>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</si>
  <si>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</si>
  <si>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</si>
  <si>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</si>
  <si>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</si>
  <si>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</si>
  <si>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</si>
  <si>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</si>
  <si>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</si>
  <si>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</si>
  <si>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</si>
  <si>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</si>
  <si>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</si>
  <si>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</si>
  <si>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</si>
  <si>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</si>
  <si>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</si>
  <si>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</si>
  <si>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</si>
  <si>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</si>
  <si>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</si>
  <si>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</si>
  <si>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</si>
  <si>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</si>
  <si>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</si>
  <si>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</si>
  <si>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</si>
  <si>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</si>
  <si>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</si>
  <si>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</si>
  <si>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</si>
  <si>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</si>
  <si>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</si>
  <si>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</si>
  <si>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</si>
  <si>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</si>
  <si>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</si>
  <si>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</si>
  <si>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</si>
  <si>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</si>
  <si>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</si>
  <si>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</si>
  <si>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</si>
  <si>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</si>
  <si>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</si>
  <si>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</si>
  <si>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</si>
  <si>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</si>
  <si>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</si>
  <si>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</si>
  <si>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</si>
  <si>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</si>
  <si>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</si>
  <si>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</si>
  <si>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</si>
  <si>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</si>
  <si>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</si>
  <si>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</si>
  <si>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</si>
  <si>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</si>
  <si>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</si>
  <si>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</si>
  <si>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</si>
  <si>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</si>
  <si>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</si>
  <si>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</si>
  <si>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</si>
  <si>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</si>
  <si>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</si>
  <si>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</si>
  <si>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</si>
  <si>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</si>
  <si>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</si>
  <si>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</si>
  <si>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</si>
  <si>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</si>
  <si>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</si>
  <si>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</si>
  <si>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</si>
  <si>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</si>
  <si>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</si>
  <si>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</si>
  <si>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</si>
  <si>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</si>
  <si>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</si>
  <si>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</si>
  <si>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</si>
  <si>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</si>
  <si>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</si>
  <si>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</si>
  <si>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</si>
  <si>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</si>
  <si>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</si>
  <si>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</si>
  <si>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</si>
  <si>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</si>
  <si>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</si>
  <si>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</si>
  <si>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</si>
  <si>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</si>
  <si>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</si>
  <si>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</si>
  <si>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</si>
  <si>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</si>
  <si>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</si>
  <si>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</si>
  <si>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</si>
  <si>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</si>
  <si>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</si>
  <si>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</si>
  <si>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</si>
  <si>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</si>
  <si>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</si>
  <si>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</si>
  <si>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</si>
  <si>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</si>
  <si>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</si>
  <si>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</si>
  <si>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</si>
  <si>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</si>
  <si>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</si>
  <si>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</si>
  <si>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</si>
  <si>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</si>
  <si>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</si>
  <si>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</si>
  <si>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</si>
  <si>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</si>
  <si>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</si>
  <si>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</si>
  <si>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</si>
  <si>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</si>
  <si>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</si>
  <si>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</si>
  <si>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</si>
  <si>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</si>
  <si>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</si>
  <si>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</si>
  <si>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</si>
  <si>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</si>
  <si>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</si>
  <si>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</si>
  <si>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</si>
  <si>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</si>
  <si>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</si>
  <si>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</si>
  <si>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</si>
  <si>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</si>
  <si>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</si>
  <si>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</si>
  <si>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</si>
  <si>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</si>
  <si>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</si>
  <si>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</si>
  <si>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</si>
  <si>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</si>
  <si>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</si>
  <si>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</si>
  <si>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</si>
  <si>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</si>
  <si>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</si>
  <si>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</si>
  <si>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</si>
  <si>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</si>
  <si>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</si>
  <si>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</si>
  <si>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</si>
  <si>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</si>
  <si>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</si>
  <si>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</si>
  <si>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</si>
  <si>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</si>
  <si>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</si>
  <si>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</si>
  <si>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</si>
  <si>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</si>
  <si>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</si>
  <si>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</si>
  <si>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</si>
  <si>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</si>
  <si>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</si>
  <si>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</si>
  <si>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</si>
  <si>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</si>
  <si>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</si>
  <si>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</si>
  <si>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</si>
  <si>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</si>
  <si>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</si>
  <si>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</si>
  <si>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</si>
  <si>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</si>
  <si>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</si>
  <si>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</si>
  <si>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</si>
  <si>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</si>
  <si>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</si>
  <si>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</si>
  <si>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</si>
  <si>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</si>
  <si>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</si>
  <si>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</si>
  <si>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</si>
  <si>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</si>
  <si>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</si>
  <si>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</si>
  <si>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</si>
  <si>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</si>
  <si>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</si>
  <si>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</si>
  <si>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</si>
  <si>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</si>
  <si>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</si>
  <si>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</si>
  <si>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</si>
  <si>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</si>
  <si>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</si>
  <si>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</si>
  <si>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</si>
  <si>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</si>
  <si>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</si>
  <si>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</si>
  <si>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</si>
  <si>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</si>
  <si>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</si>
  <si>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</si>
  <si>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</si>
  <si>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</si>
  <si>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</si>
  <si>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</si>
  <si>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</si>
  <si>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</si>
  <si>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</si>
  <si>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</si>
  <si>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</si>
  <si>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</si>
  <si>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</si>
  <si>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</si>
  <si>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</si>
  <si>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</si>
  <si>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</si>
  <si>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</si>
  <si>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</si>
  <si>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</si>
  <si>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</si>
  <si>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</si>
  <si>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</si>
  <si>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</si>
  <si>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</si>
  <si>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</si>
  <si>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</si>
  <si>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</si>
  <si>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</si>
  <si>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</si>
  <si>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</si>
  <si>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</si>
  <si>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</si>
  <si>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</si>
  <si>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</si>
  <si>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</si>
  <si>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</si>
  <si>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</si>
  <si>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</si>
  <si>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</si>
  <si>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</si>
  <si>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</si>
  <si>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</si>
  <si>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</si>
  <si>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</si>
  <si>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</si>
  <si>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</si>
  <si>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</si>
  <si>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</si>
  <si>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</si>
  <si>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</si>
  <si>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</si>
  <si>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</si>
  <si>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</si>
  <si>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</si>
  <si>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</si>
  <si>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</si>
  <si>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</si>
  <si>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</si>
  <si>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</si>
  <si>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</si>
  <si>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</si>
  <si>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</si>
  <si>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</si>
  <si>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</si>
  <si>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</si>
  <si>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</si>
  <si>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</si>
  <si>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</si>
  <si>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</si>
  <si>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</si>
  <si>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</si>
  <si>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</si>
  <si>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</si>
  <si>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</si>
  <si>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</si>
  <si>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</si>
  <si>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</si>
  <si>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</si>
  <si>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</si>
  <si>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</si>
  <si>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</si>
  <si>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</si>
  <si>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</si>
  <si>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</si>
  <si>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</si>
  <si>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</si>
  <si>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</si>
  <si>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</si>
  <si>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</si>
  <si>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</si>
  <si>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</si>
  <si>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</si>
  <si>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</si>
  <si>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</si>
  <si>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</si>
  <si>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</si>
  <si>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</si>
  <si>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</si>
  <si>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</si>
  <si>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</si>
  <si>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</si>
  <si>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</si>
  <si>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</si>
  <si>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</si>
  <si>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</si>
  <si>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</si>
  <si>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</si>
  <si>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</si>
  <si>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</si>
  <si>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</si>
  <si>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</si>
  <si>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</si>
  <si>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</si>
  <si>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</si>
  <si>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</si>
  <si>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</si>
  <si>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</si>
  <si>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</si>
  <si>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</si>
  <si>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</si>
  <si>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</si>
  <si>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</si>
  <si>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</si>
  <si>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</si>
  <si>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</si>
  <si>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</si>
  <si>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</si>
  <si>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</si>
  <si>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</si>
  <si>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</si>
  <si>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</si>
  <si>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</si>
  <si>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</si>
  <si>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</si>
  <si>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</si>
  <si>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</si>
  <si>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</si>
  <si>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</si>
  <si>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</si>
  <si>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</si>
  <si>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</si>
  <si>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</si>
  <si>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</si>
  <si>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</si>
  <si>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</si>
  <si>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</si>
  <si>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</si>
  <si>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</si>
  <si>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</si>
  <si>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</si>
  <si>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</si>
  <si>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</si>
  <si>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</si>
  <si>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</si>
  <si>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</si>
  <si>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</si>
  <si>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</si>
  <si>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</si>
  <si>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</si>
  <si>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</si>
  <si>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</si>
  <si>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</si>
  <si>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</si>
  <si>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</si>
  <si>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</si>
  <si>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</si>
  <si>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</si>
  <si>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</si>
  <si>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</si>
  <si>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</si>
  <si>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</si>
  <si>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</si>
  <si>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</si>
  <si>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</si>
  <si>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</si>
  <si>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</si>
  <si>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</si>
  <si>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</si>
  <si>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</si>
  <si>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</si>
  <si>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</si>
  <si>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</si>
  <si>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</si>
  <si>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</si>
  <si>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</si>
  <si>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</si>
  <si>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</si>
  <si>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</si>
  <si>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</si>
  <si>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</si>
  <si>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</si>
  <si>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</si>
  <si>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</si>
  <si>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</si>
  <si>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</si>
  <si>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</si>
  <si>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</si>
  <si>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</si>
  <si>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</si>
  <si>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</si>
  <si>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</si>
  <si>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</si>
  <si>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</si>
  <si>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</si>
  <si>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</si>
  <si>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</si>
  <si>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</si>
  <si>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</si>
  <si>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</si>
  <si>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</si>
  <si>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</si>
  <si>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</si>
  <si>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</si>
  <si>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</si>
  <si>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</si>
  <si>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</si>
  <si>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</si>
  <si>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</si>
  <si>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</si>
  <si>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</si>
  <si>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</si>
  <si>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</si>
  <si>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</si>
  <si>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</si>
  <si>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</si>
  <si>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</si>
  <si>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</si>
  <si>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</si>
  <si>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</si>
  <si>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</si>
  <si>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</si>
  <si>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</si>
  <si>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</si>
  <si>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</si>
  <si>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</si>
  <si>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</si>
  <si>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</si>
  <si>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</si>
  <si>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</si>
  <si>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</si>
  <si>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</si>
  <si>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</si>
  <si>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</si>
  <si>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</si>
  <si>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</si>
  <si>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</si>
  <si>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</si>
  <si>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</si>
  <si>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</si>
  <si>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</si>
  <si>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</si>
  <si>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</si>
  <si>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</si>
  <si>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</si>
  <si>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</si>
  <si>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</si>
  <si>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</si>
  <si>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</si>
  <si>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</si>
  <si>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</si>
  <si>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</si>
  <si>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</si>
  <si>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</si>
  <si>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</si>
  <si>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</si>
  <si>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</si>
  <si>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</si>
  <si>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</si>
  <si>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</si>
  <si>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</si>
  <si>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</si>
  <si>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</si>
  <si>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</si>
  <si>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</si>
  <si>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</si>
  <si>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</si>
  <si>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</si>
  <si>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</si>
  <si>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</si>
  <si>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</si>
  <si>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</si>
  <si>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</si>
  <si>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</si>
  <si>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</si>
  <si>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</si>
  <si>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</si>
  <si>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</si>
  <si>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</si>
  <si>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</si>
  <si>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</si>
  <si>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</si>
  <si>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</si>
  <si>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</si>
  <si>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</si>
  <si>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</si>
  <si>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</si>
  <si>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</si>
  <si>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</si>
  <si>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</si>
  <si>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</si>
  <si>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</si>
  <si>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</si>
  <si>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</si>
  <si>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</si>
  <si>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</si>
  <si>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</si>
  <si>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</si>
  <si>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</si>
  <si>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</si>
  <si>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</si>
  <si>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</si>
  <si>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</si>
  <si>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</si>
  <si>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</si>
  <si>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</si>
  <si>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</si>
  <si>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</si>
  <si>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</si>
  <si>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</si>
  <si>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</si>
  <si>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</si>
  <si>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</si>
  <si>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</si>
  <si>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</si>
  <si>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</si>
  <si>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</si>
  <si>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</si>
  <si>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</si>
  <si>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</si>
  <si>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</si>
  <si>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</si>
  <si>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</si>
  <si>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</si>
  <si>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</si>
  <si>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</si>
  <si>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</si>
  <si>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</si>
  <si>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</si>
  <si>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</si>
  <si>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</si>
  <si>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</si>
  <si>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</si>
  <si>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</si>
  <si>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</si>
  <si>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</si>
  <si>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</si>
  <si>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</si>
  <si>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</si>
  <si>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</si>
  <si>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</si>
  <si>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</si>
  <si>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</si>
  <si>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</si>
  <si>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</si>
  <si>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</si>
  <si>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</si>
  <si>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</si>
  <si>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</si>
  <si>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</si>
  <si>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</si>
  <si>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</si>
  <si>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</si>
  <si>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</si>
  <si>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</si>
  <si>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</si>
  <si>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</si>
  <si>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</si>
  <si>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</si>
  <si>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</si>
  <si>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</si>
  <si>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</si>
  <si>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</si>
  <si>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</si>
  <si>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</si>
  <si>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</si>
  <si>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</si>
  <si>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</si>
  <si>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</si>
  <si>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</si>
  <si>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</si>
  <si>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</si>
  <si>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</si>
  <si>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</si>
  <si>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</si>
  <si>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</si>
  <si>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</si>
  <si>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</si>
  <si>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</si>
  <si>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</si>
  <si>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</si>
  <si>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</si>
  <si>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</si>
  <si>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</si>
  <si>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</si>
  <si>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</si>
  <si>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</si>
  <si>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</si>
  <si>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</si>
  <si>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</si>
  <si>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</si>
  <si>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</si>
  <si>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</si>
  <si>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</si>
  <si>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</si>
  <si>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</si>
  <si>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</si>
  <si>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</si>
  <si>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</si>
  <si>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</si>
  <si>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</si>
  <si>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</si>
  <si>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</si>
  <si>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</si>
  <si>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</si>
  <si>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</si>
  <si>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</si>
  <si>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</si>
  <si>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</si>
  <si>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</si>
  <si>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</si>
  <si>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</si>
  <si>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</si>
  <si>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</si>
  <si>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</si>
  <si>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</si>
  <si>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</si>
  <si>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</si>
  <si>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</si>
  <si>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</si>
  <si>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</si>
  <si>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</si>
  <si>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</si>
  <si>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</si>
  <si>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</si>
  <si>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</si>
  <si>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</si>
  <si>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</si>
  <si>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</si>
  <si>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</si>
  <si>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</si>
  <si>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</si>
  <si>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</si>
  <si>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</si>
  <si>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</si>
  <si>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</si>
  <si>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</si>
  <si>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</si>
  <si>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</si>
  <si>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</si>
  <si>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</si>
  <si>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</si>
  <si>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</si>
  <si>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</si>
  <si>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</si>
  <si>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</si>
  <si>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</si>
  <si>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</si>
  <si>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</si>
  <si>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</si>
  <si>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</si>
  <si>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</si>
  <si>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</si>
  <si>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</si>
  <si>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</si>
  <si>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</si>
  <si>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</si>
  <si>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</si>
  <si>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</si>
  <si>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</si>
  <si>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</si>
  <si>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</si>
  <si>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</si>
  <si>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</si>
  <si>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</si>
  <si>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</si>
  <si>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</si>
  <si>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</si>
  <si>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</si>
  <si>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</si>
  <si>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</si>
  <si>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</si>
  <si>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</si>
  <si>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</si>
  <si>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</si>
  <si>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</si>
  <si>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</si>
  <si>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</si>
  <si>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</si>
  <si>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</si>
  <si>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</si>
  <si>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</si>
  <si>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</si>
  <si>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</si>
  <si>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</si>
  <si>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</si>
  <si>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</si>
  <si>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</si>
  <si>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</si>
  <si>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</si>
  <si>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</si>
  <si>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</si>
  <si>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</si>
  <si>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</si>
  <si>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</si>
  <si>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</si>
  <si>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</si>
  <si>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</si>
  <si>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</si>
  <si>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</si>
  <si>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</si>
  <si>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</si>
  <si>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</si>
  <si>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</si>
  <si>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</si>
  <si>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</si>
  <si>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</si>
  <si>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</si>
  <si>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</si>
  <si>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</si>
  <si>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</si>
  <si>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</si>
  <si>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</si>
  <si>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</si>
  <si>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</si>
  <si>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</si>
  <si>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</si>
  <si>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</si>
  <si>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</si>
  <si>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</si>
  <si>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</si>
  <si>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</si>
  <si>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</si>
  <si>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</si>
  <si>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</si>
  <si>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</si>
  <si>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</si>
  <si>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</si>
  <si>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</si>
  <si>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</si>
  <si>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</si>
  <si>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</si>
  <si>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</si>
  <si>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</si>
  <si>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</si>
  <si>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</si>
  <si>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</si>
  <si>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</si>
  <si>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</si>
  <si>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</si>
  <si>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</si>
  <si>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</si>
  <si>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</si>
  <si>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</si>
  <si>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</si>
  <si>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</si>
  <si>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</si>
  <si>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</si>
  <si>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</si>
  <si>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</si>
  <si>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</si>
  <si>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</si>
  <si>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</si>
  <si>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</si>
  <si>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</si>
  <si>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</si>
  <si>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</si>
  <si>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</si>
  <si>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</si>
  <si>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</si>
  <si>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</si>
  <si>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</si>
  <si>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</si>
  <si>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</si>
  <si>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</si>
  <si>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</si>
  <si>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</si>
  <si>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</si>
  <si>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</si>
  <si>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</si>
  <si>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</si>
  <si>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</si>
  <si>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</si>
  <si>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</si>
  <si>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</si>
  <si>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</si>
  <si>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</si>
  <si>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</si>
  <si>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</si>
  <si>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</si>
  <si>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</si>
  <si>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</si>
  <si>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</si>
  <si>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</si>
  <si>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</si>
  <si>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</si>
  <si>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</si>
  <si>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</si>
  <si>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</si>
  <si>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</si>
  <si>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</si>
  <si>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</si>
  <si>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</si>
  <si>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</si>
  <si>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</si>
  <si>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</si>
  <si>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</si>
  <si>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</si>
  <si>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</si>
  <si>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</si>
  <si>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</si>
  <si>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</si>
  <si>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</si>
  <si>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</si>
  <si>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</si>
  <si>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</si>
  <si>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</si>
  <si>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</si>
  <si>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</si>
  <si>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</si>
  <si>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</si>
  <si>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</si>
  <si>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</si>
  <si>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</si>
  <si>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</si>
  <si>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</si>
  <si>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</si>
  <si>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</si>
  <si>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</si>
  <si>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</si>
  <si>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</si>
  <si>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</si>
  <si>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</si>
  <si>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</si>
  <si>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</si>
  <si>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</si>
  <si>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</si>
  <si>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</si>
  <si>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</si>
  <si>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</si>
  <si>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</si>
  <si>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</si>
  <si>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</si>
  <si>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</si>
  <si>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</si>
  <si>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</si>
  <si>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</si>
  <si>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</si>
  <si>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</si>
  <si>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</si>
  <si>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</si>
  <si>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</si>
  <si>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</si>
  <si>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</si>
  <si>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</si>
  <si>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</si>
  <si>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</si>
  <si>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</si>
  <si>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</si>
  <si>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</si>
  <si>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</si>
  <si>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</si>
  <si>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</si>
  <si>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</si>
  <si>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</si>
  <si>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</si>
  <si>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</si>
  <si>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</si>
  <si>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</si>
  <si>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</si>
  <si>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</si>
  <si>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</si>
  <si>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</si>
  <si>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</si>
  <si>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</si>
  <si>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</si>
  <si>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</si>
  <si>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</si>
  <si>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</si>
  <si>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</si>
  <si>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</si>
  <si>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</si>
  <si>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</si>
  <si>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</si>
  <si>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</si>
  <si>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</si>
  <si>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</si>
  <si>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</si>
  <si>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</si>
  <si>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</si>
  <si>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</si>
  <si>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</si>
  <si>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</si>
  <si>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</si>
  <si>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</si>
  <si>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</si>
  <si>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</si>
  <si>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</si>
  <si>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</si>
  <si>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</si>
  <si>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</si>
  <si>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</si>
  <si>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</si>
  <si>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</si>
  <si>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</si>
  <si>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</si>
  <si>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</si>
  <si>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</si>
  <si>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</si>
  <si>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</si>
  <si>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</si>
  <si>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</si>
  <si>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</si>
  <si>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</si>
  <si>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</si>
  <si>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</si>
  <si>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</si>
  <si>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</si>
  <si>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</si>
  <si>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</si>
  <si>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</si>
  <si>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</si>
  <si>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</si>
  <si>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</si>
  <si>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</si>
  <si>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</si>
  <si>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</si>
  <si>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</si>
  <si>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</si>
  <si>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</si>
  <si>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</si>
  <si>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</si>
  <si>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</si>
  <si>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</si>
  <si>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</si>
  <si>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</si>
  <si>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</si>
  <si>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</si>
  <si>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</si>
  <si>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</si>
  <si>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</si>
  <si>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</si>
  <si>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</si>
  <si>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</si>
  <si>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</si>
  <si>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</si>
  <si>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</si>
  <si>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</si>
  <si>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</si>
  <si>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</si>
  <si>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</si>
  <si>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</si>
  <si>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</si>
  <si>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</si>
  <si>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</si>
  <si>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</si>
  <si>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</si>
  <si>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</si>
  <si>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</si>
  <si>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</si>
  <si>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</si>
  <si>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</si>
  <si>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</si>
  <si>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</si>
  <si>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</si>
  <si>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</si>
  <si>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</si>
  <si>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</si>
  <si>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</si>
  <si>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</si>
  <si>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</si>
  <si>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</si>
  <si>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</si>
  <si>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</si>
  <si>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</si>
  <si>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</si>
  <si>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</si>
  <si>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</si>
  <si>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</si>
  <si>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</si>
  <si>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</si>
  <si>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</si>
  <si>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</si>
  <si>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</si>
  <si>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</si>
  <si>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</si>
  <si>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</si>
  <si>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</si>
  <si>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</si>
  <si>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</si>
  <si>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</si>
  <si>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</si>
  <si>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</si>
  <si>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</si>
  <si>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</si>
  <si>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</si>
  <si>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</si>
  <si>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</si>
  <si>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</si>
  <si>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</si>
  <si>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</si>
  <si>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</si>
  <si>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</si>
  <si>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</si>
  <si>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</si>
  <si>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</si>
  <si>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</si>
  <si>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</si>
  <si>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</si>
  <si>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</si>
  <si>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</si>
  <si>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</si>
  <si>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</si>
  <si>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</si>
  <si>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</si>
  <si>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</si>
  <si>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</si>
  <si>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</si>
  <si>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</si>
  <si>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</si>
  <si>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</si>
  <si>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</si>
  <si>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</si>
  <si>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</si>
  <si>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</si>
  <si>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</si>
  <si>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</si>
  <si>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</si>
  <si>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</si>
  <si>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</si>
  <si>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</si>
  <si>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</si>
  <si>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</si>
  <si>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</si>
  <si>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</si>
  <si>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</si>
  <si>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</si>
  <si>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</si>
  <si>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</si>
  <si>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</si>
  <si>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</si>
  <si>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</si>
  <si>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</si>
  <si>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</si>
  <si>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</si>
  <si>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</si>
  <si>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</si>
  <si>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</si>
  <si>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</si>
  <si>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</si>
  <si>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</si>
  <si>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</si>
  <si>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</si>
  <si>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</si>
  <si>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</si>
  <si>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</si>
  <si>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</si>
  <si>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</si>
  <si>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</si>
  <si>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</si>
  <si>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</si>
  <si>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</si>
  <si>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</si>
  <si>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</si>
  <si>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</si>
  <si>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</si>
  <si>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</si>
  <si>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</si>
  <si>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</si>
  <si>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</si>
  <si>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</si>
  <si>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</si>
  <si>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</si>
  <si>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</si>
  <si>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</si>
  <si>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</si>
  <si>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</si>
  <si>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</si>
  <si>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</si>
  <si>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</si>
  <si>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</si>
  <si>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</si>
  <si>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</si>
  <si>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</si>
  <si>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</si>
  <si>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</si>
  <si>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</si>
  <si>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</si>
  <si>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</si>
  <si>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</si>
  <si>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</si>
  <si>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</si>
  <si>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</si>
  <si>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</si>
  <si>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</si>
  <si>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</si>
  <si>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</si>
  <si>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</si>
  <si>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</si>
  <si>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</si>
  <si>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</si>
  <si>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</si>
  <si>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</si>
  <si>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</si>
  <si>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</si>
  <si>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</si>
  <si>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</si>
  <si>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</si>
  <si>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</si>
  <si>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</si>
  <si>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</si>
  <si>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</si>
  <si>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</si>
  <si>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</si>
  <si>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</si>
  <si>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</si>
  <si>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</si>
  <si>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</si>
  <si>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</si>
  <si>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</si>
  <si>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</si>
  <si>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</si>
  <si>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</si>
  <si>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</si>
  <si>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</si>
  <si>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</si>
  <si>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</si>
  <si>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</si>
  <si>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</si>
  <si>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</si>
  <si>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</si>
  <si>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</si>
  <si>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</si>
  <si>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</si>
  <si>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</si>
  <si>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</si>
  <si>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</si>
  <si>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</si>
  <si>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</si>
  <si>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</si>
  <si>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</si>
  <si>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</si>
  <si>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</si>
  <si>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</si>
  <si>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</si>
  <si>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</si>
  <si>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</si>
  <si>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</si>
  <si>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</si>
  <si>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</si>
  <si>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</si>
  <si>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</si>
  <si>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</si>
  <si>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</si>
  <si>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</si>
  <si>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</si>
  <si>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</si>
  <si>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</si>
  <si>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</si>
  <si>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</si>
  <si>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</si>
  <si>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</si>
  <si>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</si>
  <si>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</si>
  <si>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</si>
  <si>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</si>
  <si>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</si>
  <si>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</si>
  <si>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</si>
  <si>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</si>
  <si>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</si>
  <si>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</si>
  <si>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</si>
  <si>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</si>
  <si>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</si>
  <si>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</si>
  <si>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</si>
  <si>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</si>
  <si>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</si>
  <si>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</si>
  <si>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</si>
  <si>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</si>
  <si>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</si>
  <si>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</si>
  <si>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</si>
  <si>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</si>
  <si>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</si>
  <si>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</si>
  <si>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</si>
  <si>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</si>
  <si>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</si>
  <si>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</si>
  <si>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</si>
  <si>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</si>
  <si>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</si>
  <si>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</si>
  <si>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</si>
  <si>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</si>
  <si>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</si>
  <si>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</si>
  <si>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</si>
  <si>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</si>
  <si>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</si>
  <si>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</si>
  <si>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</si>
  <si>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</si>
  <si>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</si>
  <si>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</si>
  <si>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</si>
  <si>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</si>
  <si>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</si>
  <si>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</si>
  <si>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</si>
  <si>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</si>
  <si>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</si>
  <si>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</si>
  <si>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</si>
  <si>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</si>
  <si>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</si>
  <si>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</si>
  <si>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</si>
  <si>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</si>
  <si>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</si>
  <si>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</si>
  <si>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</si>
  <si>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</si>
  <si>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</si>
  <si>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</si>
  <si>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</si>
  <si>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</si>
  <si>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</si>
  <si>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</si>
  <si>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</si>
  <si>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</si>
  <si>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</si>
  <si>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</si>
  <si>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</si>
  <si>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</si>
  <si>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</si>
  <si>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</si>
  <si>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</si>
  <si>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</si>
  <si>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</si>
  <si>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</si>
  <si>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</si>
  <si>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</si>
  <si>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</si>
  <si>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</si>
  <si>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</si>
  <si>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</si>
  <si>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</si>
  <si>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</si>
  <si>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</si>
  <si>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</si>
  <si>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</si>
  <si>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</si>
  <si>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</si>
  <si>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</si>
  <si>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</si>
  <si>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</si>
  <si>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</si>
  <si>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</si>
  <si>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</si>
  <si>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</si>
  <si>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</si>
  <si>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</si>
  <si>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</si>
  <si>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</si>
  <si>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</si>
  <si>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</si>
  <si>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</si>
  <si>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</si>
  <si>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</si>
  <si>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</si>
  <si>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</si>
  <si>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</si>
  <si>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</si>
  <si>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</si>
  <si>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</si>
  <si>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</si>
  <si>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</si>
  <si>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</si>
  <si>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</si>
  <si>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</si>
  <si>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</si>
  <si>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</si>
  <si>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</si>
  <si>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</si>
  <si>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</si>
  <si>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</si>
  <si>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</si>
  <si>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</si>
  <si>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</si>
  <si>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</si>
  <si>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</si>
  <si>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</si>
  <si>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</si>
  <si>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</si>
  <si>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</si>
  <si>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</si>
  <si>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</si>
  <si>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</si>
  <si>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</si>
  <si>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</si>
  <si>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</si>
  <si>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</si>
  <si>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</si>
  <si>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</si>
  <si>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</si>
  <si>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</si>
  <si>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</si>
  <si>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</si>
  <si>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</si>
  <si>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</si>
  <si>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</si>
  <si>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</si>
  <si>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</si>
  <si>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</si>
  <si>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</si>
  <si>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</si>
  <si>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</si>
  <si>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</si>
  <si>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</si>
  <si>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</si>
  <si>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</si>
  <si>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</si>
  <si>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</si>
  <si>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</si>
  <si>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</si>
  <si>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</si>
  <si>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</si>
  <si>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</si>
  <si>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</si>
  <si>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</si>
  <si>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</si>
  <si>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</si>
  <si>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</si>
  <si>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</si>
  <si>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</si>
  <si>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</si>
  <si>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</si>
  <si>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</si>
  <si>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</si>
  <si>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</si>
  <si>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</si>
  <si>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</si>
  <si>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</si>
  <si>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</si>
  <si>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</si>
  <si>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</si>
  <si>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</si>
  <si>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</si>
  <si>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</si>
  <si>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</si>
  <si>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</si>
  <si>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</si>
  <si>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</si>
  <si>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</si>
  <si>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</si>
  <si>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</si>
  <si>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</si>
  <si>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</si>
  <si>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</si>
  <si>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</si>
  <si>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</si>
  <si>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</si>
  <si>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</si>
  <si>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</si>
  <si>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</si>
  <si>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</si>
  <si>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</si>
  <si>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</si>
  <si>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</si>
  <si>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</si>
  <si>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</si>
  <si>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</si>
  <si>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</si>
  <si>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</si>
  <si>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</si>
  <si>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</si>
  <si>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</si>
  <si>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</si>
  <si>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</si>
  <si>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</si>
  <si>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</si>
  <si>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</si>
  <si>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</si>
  <si>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</si>
  <si>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</si>
  <si>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</si>
  <si>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</si>
  <si>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</si>
  <si>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</si>
  <si>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</si>
  <si>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</si>
  <si>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</si>
  <si>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</si>
  <si>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</si>
  <si>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</si>
  <si>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</si>
  <si>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</si>
  <si>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</si>
  <si>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</si>
  <si>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</si>
  <si>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</si>
  <si>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</si>
  <si>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</si>
  <si>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</si>
  <si>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</si>
  <si>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</si>
  <si>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</si>
  <si>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</si>
  <si>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</si>
  <si>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</si>
  <si>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</si>
  <si>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</si>
  <si>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</si>
  <si>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</si>
  <si>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</si>
  <si>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</si>
  <si>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</si>
  <si>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</si>
  <si>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</si>
  <si>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</si>
  <si>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</si>
  <si>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</si>
  <si>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</si>
  <si>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</si>
  <si>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</si>
  <si>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</si>
  <si>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</si>
  <si>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</si>
  <si>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</si>
  <si>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</si>
  <si>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</si>
  <si>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</si>
  <si>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</si>
  <si>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</si>
  <si>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</si>
  <si>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</si>
  <si>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</si>
  <si>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</si>
  <si>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</si>
  <si>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</si>
  <si>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</si>
  <si>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</si>
  <si>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</si>
  <si>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</si>
  <si>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</si>
  <si>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</si>
  <si>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</si>
  <si>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</si>
  <si>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</si>
  <si>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</si>
  <si>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</si>
  <si>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</si>
  <si>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</si>
  <si>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</si>
  <si>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</si>
  <si>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</si>
  <si>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</si>
  <si>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</si>
  <si>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</si>
  <si>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</si>
  <si>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</si>
  <si>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</si>
  <si>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</si>
  <si>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</si>
  <si>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</si>
  <si>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</si>
  <si>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</si>
  <si>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</si>
  <si>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</si>
  <si>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</si>
  <si>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</si>
  <si>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</si>
  <si>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</si>
  <si>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</si>
  <si>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</si>
  <si>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</si>
  <si>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</si>
  <si>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</si>
  <si>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</si>
  <si>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</si>
  <si>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</si>
  <si>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</si>
  <si>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</si>
  <si>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</si>
  <si>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</si>
  <si>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</si>
  <si>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</si>
  <si>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</si>
  <si>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</si>
  <si>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</si>
  <si>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</si>
  <si>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</si>
  <si>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</si>
  <si>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</si>
  <si>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</si>
  <si>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</si>
  <si>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</si>
  <si>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</si>
  <si>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</si>
  <si>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</si>
  <si>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</si>
  <si>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</si>
  <si>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</si>
  <si>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</si>
  <si>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</si>
  <si>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</si>
  <si>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</si>
  <si>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</si>
  <si>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</si>
  <si>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</si>
  <si>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</si>
  <si>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</si>
  <si>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</si>
  <si>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</si>
  <si>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</si>
  <si>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</si>
  <si>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</si>
  <si>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</si>
  <si>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</si>
  <si>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</si>
  <si>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</si>
  <si>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</si>
  <si>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</si>
  <si>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</si>
  <si>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</si>
  <si>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</si>
  <si>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</si>
  <si>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</si>
  <si>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</si>
  <si>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</si>
  <si>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</si>
  <si>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</si>
  <si>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</si>
  <si>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</si>
  <si>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</si>
  <si>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</si>
  <si>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</si>
  <si>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</si>
  <si>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</si>
  <si>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</si>
  <si>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</si>
  <si>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</si>
  <si>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</si>
  <si>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</si>
  <si>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</si>
  <si>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</si>
  <si>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</si>
  <si>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</si>
  <si>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</si>
  <si>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</si>
  <si>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</si>
  <si>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</si>
  <si>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</si>
  <si>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</si>
  <si>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</si>
  <si>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</si>
  <si>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</si>
  <si>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</si>
  <si>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</si>
  <si>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</si>
  <si>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</si>
  <si>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</si>
  <si>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</si>
  <si>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</si>
  <si>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</si>
  <si>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</si>
  <si>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</si>
  <si>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</si>
  <si>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</si>
  <si>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</si>
  <si>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</si>
  <si>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</si>
  <si>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</si>
  <si>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</si>
  <si>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</si>
  <si>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</si>
  <si>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</si>
  <si>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</si>
  <si>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</si>
  <si>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</si>
  <si>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</si>
  <si>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</si>
  <si>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</si>
  <si>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</si>
  <si>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</si>
  <si>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</si>
  <si>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</si>
  <si>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</si>
  <si>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</si>
  <si>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</si>
  <si>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</si>
  <si>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</si>
  <si>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</si>
  <si>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</si>
  <si>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</si>
  <si>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</si>
  <si>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</si>
  <si>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</si>
  <si>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</si>
  <si>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</si>
  <si>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</si>
  <si>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</si>
  <si>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</si>
  <si>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</si>
  <si>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</si>
  <si>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</si>
  <si>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</si>
  <si>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</si>
  <si>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</si>
  <si>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</si>
  <si>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</si>
  <si>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</si>
  <si>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</si>
  <si>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</si>
  <si>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</si>
  <si>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</si>
  <si>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</si>
  <si>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</si>
  <si>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</si>
  <si>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</si>
  <si>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</si>
  <si>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</si>
  <si>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</si>
  <si>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</si>
  <si>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</si>
  <si>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</si>
  <si>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</si>
  <si>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</si>
  <si>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</si>
  <si>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</si>
  <si>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</si>
  <si>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</si>
  <si>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</si>
  <si>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</si>
  <si>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</si>
  <si>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</si>
  <si>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</si>
  <si>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</si>
  <si>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</si>
  <si>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</si>
  <si>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</si>
  <si>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</si>
  <si>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</si>
  <si>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</si>
  <si>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</si>
  <si>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</si>
  <si>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</si>
  <si>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</si>
  <si>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</si>
  <si>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</si>
  <si>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</si>
  <si>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</si>
  <si>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</si>
  <si>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</si>
  <si>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</si>
  <si>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</si>
  <si>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</si>
  <si>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</si>
  <si>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</si>
  <si>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</si>
  <si>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</si>
  <si>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</si>
  <si>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</si>
  <si>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</si>
  <si>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</si>
  <si>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</si>
  <si>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</si>
  <si>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</si>
  <si>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</si>
  <si>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</si>
  <si>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</si>
  <si>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</si>
  <si>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</si>
  <si>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</si>
  <si>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</si>
  <si>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</si>
  <si>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</si>
  <si>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</si>
  <si>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</si>
  <si>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</si>
  <si>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</si>
  <si>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</si>
  <si>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</si>
  <si>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</si>
  <si>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</si>
  <si>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</si>
  <si>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</si>
  <si>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</si>
  <si>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</si>
  <si>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</si>
  <si>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</si>
  <si>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</si>
  <si>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</si>
  <si>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</si>
  <si>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</si>
  <si>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</si>
  <si>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</si>
  <si>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</si>
  <si>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</si>
  <si>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</si>
  <si>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</si>
  <si>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</si>
  <si>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</si>
  <si>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</si>
  <si>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</si>
  <si>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</si>
  <si>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</si>
  <si>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</si>
  <si>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</si>
  <si>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</si>
  <si>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</si>
  <si>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</si>
  <si>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</si>
  <si>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</si>
  <si>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</si>
  <si>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</si>
  <si>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</si>
  <si>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</si>
  <si>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</si>
  <si>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</si>
  <si>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</si>
  <si>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</si>
  <si>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</si>
  <si>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</si>
  <si>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</si>
  <si>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</si>
  <si>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</si>
  <si>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</si>
  <si>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</si>
  <si>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</si>
  <si>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</si>
  <si>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</si>
  <si>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</si>
  <si>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</si>
  <si>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</si>
  <si>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</si>
  <si>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</si>
  <si>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</si>
  <si>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</si>
  <si>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</si>
  <si>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</si>
  <si>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</si>
  <si>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</si>
  <si>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</si>
  <si>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</si>
  <si>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</si>
  <si>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</si>
  <si>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</si>
  <si>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</si>
  <si>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</si>
  <si>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</si>
  <si>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</si>
  <si>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</si>
  <si>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</si>
  <si>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</si>
  <si>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</si>
  <si>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</si>
  <si>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</si>
  <si>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</si>
  <si>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</si>
  <si>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</si>
  <si>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</si>
  <si>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</si>
  <si>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</si>
  <si>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</si>
  <si>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</si>
  <si>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</si>
  <si>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</si>
  <si>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</si>
  <si>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</si>
  <si>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</si>
  <si>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</si>
  <si>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</si>
  <si>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</si>
  <si>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</si>
  <si>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</si>
  <si>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</si>
  <si>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</si>
  <si>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</si>
  <si>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</si>
  <si>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</si>
  <si>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</si>
  <si>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</si>
  <si>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</si>
  <si>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</si>
  <si>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</si>
  <si>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</si>
  <si>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</si>
  <si>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</si>
  <si>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</si>
  <si>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</si>
  <si>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</si>
  <si>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</si>
  <si>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</si>
  <si>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</si>
  <si>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</si>
  <si>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</si>
  <si>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</si>
  <si>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</si>
  <si>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</si>
  <si>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</si>
  <si>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</si>
  <si>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</si>
  <si>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</si>
  <si>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</si>
  <si>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</si>
  <si>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</si>
  <si>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</si>
  <si>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</si>
  <si>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</si>
  <si>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</si>
  <si>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</si>
  <si>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</si>
  <si>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</si>
  <si>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</si>
  <si>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</si>
  <si>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</si>
  <si>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</si>
  <si>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</si>
  <si>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</si>
  <si>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</si>
  <si>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</si>
  <si>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</si>
  <si>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</si>
  <si>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</si>
  <si>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</si>
  <si>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</si>
  <si>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</si>
  <si>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</si>
  <si>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</si>
  <si>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</si>
  <si>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</si>
  <si>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</si>
  <si>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</si>
  <si>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</si>
  <si>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</si>
  <si>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</si>
  <si>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</si>
  <si>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</si>
  <si>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</si>
  <si>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</si>
  <si>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</si>
  <si>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</si>
  <si>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</si>
  <si>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</si>
  <si>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</si>
  <si>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</si>
  <si>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</si>
  <si>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</si>
  <si>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</si>
  <si>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</si>
  <si>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</si>
  <si>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</si>
  <si>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</si>
  <si>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</si>
  <si>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</si>
  <si>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</si>
  <si>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</si>
  <si>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</si>
  <si>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</si>
  <si>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</si>
  <si>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</si>
  <si>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</si>
  <si>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</si>
  <si>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</si>
  <si>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</si>
  <si>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</si>
  <si>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</si>
  <si>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</si>
  <si>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</si>
  <si>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</si>
  <si>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</si>
  <si>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</si>
  <si>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</si>
  <si>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</si>
  <si>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</si>
  <si>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</si>
  <si>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</si>
  <si>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</si>
  <si>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</si>
  <si>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</si>
  <si>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</si>
  <si>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</si>
  <si>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</si>
  <si>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</si>
  <si>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</si>
  <si>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</si>
  <si>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</si>
  <si>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</si>
  <si>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</si>
  <si>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</si>
  <si>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</si>
  <si>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</si>
  <si>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</si>
  <si>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</si>
  <si>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</si>
  <si>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</si>
  <si>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</si>
  <si>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</si>
  <si>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</si>
  <si>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</si>
  <si>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</si>
  <si>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</si>
  <si>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</si>
  <si>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</si>
  <si>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</si>
  <si>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</si>
  <si>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</si>
  <si>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</si>
  <si>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</si>
  <si>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</si>
  <si>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</si>
  <si>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</si>
  <si>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</si>
  <si>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</si>
  <si>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</si>
  <si>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</si>
  <si>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</si>
  <si>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</si>
  <si>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</si>
  <si>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</si>
  <si>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</si>
  <si>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</si>
  <si>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</si>
  <si>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</si>
  <si>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</si>
  <si>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</si>
  <si>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</si>
  <si>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</si>
  <si>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</si>
  <si>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</si>
  <si>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</si>
  <si>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</si>
  <si>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</si>
  <si>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</si>
  <si>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</si>
  <si>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</si>
  <si>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</si>
  <si>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</si>
  <si>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</si>
  <si>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</si>
  <si>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</si>
  <si>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</si>
  <si>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</si>
  <si>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</si>
  <si>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</si>
  <si>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</si>
  <si>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</si>
  <si>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</si>
  <si>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</si>
  <si>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</si>
  <si>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</si>
  <si>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</si>
  <si>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</si>
  <si>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</si>
  <si>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</si>
  <si>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</si>
  <si>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</si>
  <si>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</si>
  <si>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</si>
  <si>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</si>
  <si>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</si>
  <si>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</si>
  <si>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</si>
  <si>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</si>
  <si>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</si>
  <si>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</si>
  <si>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</si>
  <si>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</si>
  <si>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</si>
  <si>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</si>
  <si>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</si>
  <si>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</si>
  <si>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</si>
  <si>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</si>
  <si>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</si>
  <si>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</si>
  <si>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</si>
  <si>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</si>
  <si>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</si>
  <si>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</si>
  <si>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</si>
  <si>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</si>
  <si>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</si>
  <si>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</si>
  <si>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</si>
  <si>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</si>
  <si>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</si>
  <si>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</si>
  <si>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</si>
  <si>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</si>
  <si>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</si>
  <si>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</si>
  <si>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</si>
  <si>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</si>
  <si>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</si>
  <si>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</si>
  <si>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</si>
  <si>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</si>
  <si>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</si>
  <si>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</si>
  <si>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</si>
  <si>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</si>
  <si>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</si>
  <si>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</si>
  <si>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</si>
  <si>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</si>
  <si>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</si>
  <si>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</si>
  <si>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</si>
  <si>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</si>
  <si>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</si>
  <si>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</si>
  <si>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</si>
  <si>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</si>
  <si>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</si>
  <si>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</si>
  <si>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</si>
  <si>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</si>
  <si>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</si>
  <si>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</si>
  <si>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</si>
  <si>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</si>
  <si>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</si>
  <si>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</si>
  <si>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</si>
  <si>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</si>
  <si>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</si>
  <si>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</si>
  <si>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</si>
  <si>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</si>
  <si>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</si>
  <si>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</si>
  <si>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</si>
  <si>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</si>
  <si>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</si>
  <si>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</si>
  <si>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</si>
  <si>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</si>
  <si>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</si>
  <si>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</si>
  <si>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</si>
  <si>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</si>
  <si>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</si>
  <si>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</si>
  <si>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</si>
  <si>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</si>
  <si>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</si>
  <si>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</si>
  <si>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</si>
  <si>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</si>
  <si>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</si>
  <si>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</si>
  <si>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</si>
  <si>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</si>
  <si>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</si>
  <si>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</si>
  <si>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</si>
  <si>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</si>
  <si>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</si>
  <si>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</si>
  <si>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</si>
  <si>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</si>
  <si>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</si>
  <si>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</si>
  <si>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</si>
  <si>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</si>
  <si>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</si>
  <si>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</si>
  <si>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</si>
  <si>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</si>
  <si>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</si>
  <si>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</si>
  <si>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</si>
  <si>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</si>
  <si>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</si>
  <si>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</si>
  <si>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</si>
  <si>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</si>
  <si>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</si>
  <si>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</si>
  <si>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</si>
  <si>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</si>
  <si>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</si>
  <si>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</si>
  <si>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</si>
  <si>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</si>
  <si>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</si>
  <si>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</si>
  <si>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</si>
  <si>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</si>
  <si>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</si>
  <si>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</si>
  <si>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</si>
  <si>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</si>
  <si>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</si>
  <si>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</si>
  <si>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</si>
  <si>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</si>
  <si>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</si>
  <si>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</si>
  <si>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</si>
  <si>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</si>
  <si>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</si>
  <si>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</si>
  <si>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</si>
  <si>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</si>
  <si>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</si>
  <si>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</si>
  <si>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</si>
  <si>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</si>
  <si>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</si>
  <si>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</si>
  <si>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</si>
  <si>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</si>
  <si>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</si>
  <si>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</si>
  <si>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</si>
  <si>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</si>
  <si>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</si>
  <si>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</si>
  <si>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</si>
  <si>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</si>
  <si>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</si>
  <si>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</si>
  <si>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</si>
  <si>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</si>
  <si>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</si>
  <si>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</si>
  <si>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</si>
  <si>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</si>
  <si>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</si>
  <si>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</si>
  <si>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</si>
  <si>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</si>
  <si>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</si>
  <si>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</si>
  <si>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</si>
  <si>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</si>
  <si>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</si>
  <si>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</si>
  <si>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</si>
  <si>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</si>
  <si>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</si>
  <si>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</si>
  <si>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</si>
  <si>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</si>
  <si>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</si>
  <si>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</si>
  <si>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</si>
  <si>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</si>
  <si>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</si>
  <si>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</si>
  <si>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</si>
  <si>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</si>
  <si>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</si>
  <si>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</si>
  <si>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</si>
  <si>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</si>
  <si>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</si>
  <si>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</si>
  <si>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</si>
  <si>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</si>
  <si>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</si>
  <si>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</si>
  <si>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</si>
  <si>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</si>
  <si>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</si>
  <si>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</si>
  <si>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</si>
  <si>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</si>
  <si>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</si>
  <si>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</si>
  <si>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</si>
  <si>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</si>
  <si>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</si>
  <si>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</si>
  <si>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</si>
  <si>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</si>
  <si>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</si>
  <si>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</si>
  <si>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</si>
  <si>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</si>
  <si>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</si>
  <si>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</si>
  <si>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</si>
  <si>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</si>
  <si>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</si>
  <si>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</si>
  <si>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</si>
  <si>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</si>
  <si>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</si>
  <si>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</si>
  <si>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</si>
  <si>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</si>
  <si>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</si>
  <si>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</si>
  <si>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</si>
  <si>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</si>
  <si>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</si>
  <si>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</si>
  <si>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</si>
  <si>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</si>
  <si>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</si>
  <si>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</si>
  <si>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</si>
  <si>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</si>
  <si>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</si>
  <si>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</si>
  <si>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</si>
  <si>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</si>
  <si>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</si>
  <si>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</si>
  <si>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</si>
  <si>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</si>
  <si>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</si>
  <si>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</si>
  <si>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</si>
  <si>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</si>
  <si>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</si>
  <si>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</si>
  <si>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</si>
  <si>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</si>
  <si>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</si>
  <si>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</si>
  <si>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</si>
  <si>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</si>
  <si>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</si>
  <si>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</si>
  <si>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</si>
  <si>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</si>
  <si>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</si>
  <si>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</si>
  <si>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</si>
  <si>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</si>
  <si>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</si>
  <si>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</si>
  <si>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</si>
  <si>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</si>
  <si>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</si>
  <si>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</si>
  <si>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</si>
  <si>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</si>
  <si>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</si>
  <si>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</si>
  <si>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</si>
  <si>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</si>
  <si>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</si>
  <si>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</si>
  <si>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</si>
  <si>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</si>
  <si>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</si>
  <si>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</si>
  <si>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</si>
  <si>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</si>
  <si>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</si>
  <si>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</si>
  <si>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</si>
  <si>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</si>
  <si>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</si>
  <si>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</si>
  <si>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</si>
  <si>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</si>
  <si>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</si>
  <si>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</si>
  <si>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</si>
  <si>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</si>
  <si>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</si>
  <si>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</si>
  <si>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</si>
  <si>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</si>
  <si>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</si>
  <si>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</si>
  <si>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</si>
  <si>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</si>
  <si>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</si>
  <si>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</si>
  <si>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</si>
  <si>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</si>
  <si>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</si>
  <si>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</si>
  <si>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</si>
  <si>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</si>
  <si>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</si>
  <si>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</si>
  <si>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</si>
  <si>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</si>
  <si>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</si>
  <si>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</si>
  <si>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</si>
  <si>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</si>
  <si>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</si>
  <si>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</si>
  <si>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</si>
  <si>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</si>
  <si>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</si>
  <si>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</si>
  <si>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</si>
  <si>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</si>
  <si>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</si>
  <si>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</si>
  <si>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</si>
  <si>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</si>
  <si>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</si>
  <si>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</si>
  <si>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</si>
  <si>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</si>
  <si>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</si>
  <si>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</si>
  <si>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</si>
  <si>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</si>
  <si>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</si>
  <si>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</si>
  <si>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</si>
  <si>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</si>
  <si>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</si>
  <si>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</si>
  <si>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</si>
  <si>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</si>
  <si>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</si>
  <si>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</si>
  <si>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</si>
  <si>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</si>
  <si>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</si>
  <si>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</si>
  <si>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</si>
  <si>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</si>
  <si>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</si>
  <si>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</si>
  <si>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</si>
  <si>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</si>
  <si>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</si>
  <si>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</si>
  <si>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</si>
  <si>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</si>
  <si>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</si>
  <si>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</si>
  <si>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</si>
  <si>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</si>
  <si>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</si>
  <si>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</si>
  <si>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</si>
  <si>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</si>
  <si>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</si>
  <si>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</si>
  <si>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</si>
  <si>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</si>
  <si>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</si>
  <si>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</si>
  <si>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</si>
  <si>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</si>
  <si>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</si>
  <si>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</si>
  <si>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</si>
  <si>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</si>
  <si>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</si>
  <si>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</si>
  <si>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</si>
  <si>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</si>
  <si>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</si>
  <si>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</si>
  <si>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</si>
  <si>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</si>
  <si>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</si>
  <si>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</si>
  <si>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</si>
  <si>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</si>
  <si>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</si>
  <si>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</si>
  <si>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</si>
  <si>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</si>
  <si>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</si>
  <si>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</si>
  <si>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</si>
  <si>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</si>
  <si>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</si>
  <si>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</si>
  <si>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</si>
  <si>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</si>
  <si>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</si>
  <si>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</si>
  <si>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</si>
  <si>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</si>
  <si>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</si>
  <si>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</si>
  <si>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</si>
  <si>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</si>
  <si>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</si>
  <si>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</si>
  <si>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</si>
  <si>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</si>
  <si>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</si>
  <si>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</si>
  <si>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</si>
  <si>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</si>
  <si>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</si>
  <si>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</si>
  <si>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</si>
  <si>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</si>
  <si>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</si>
  <si>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</si>
  <si>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</si>
  <si>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</si>
  <si>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</si>
  <si>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</si>
  <si>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</si>
  <si>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</si>
  <si>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</si>
  <si>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</si>
  <si>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</si>
  <si>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</si>
  <si>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</si>
  <si>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</si>
  <si>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</si>
  <si>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</si>
  <si>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</si>
  <si>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</si>
  <si>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</si>
  <si>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</si>
  <si>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</si>
  <si>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</si>
  <si>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</si>
  <si>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</si>
  <si>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</si>
  <si>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</si>
  <si>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</si>
  <si>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</si>
  <si>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</si>
  <si>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</si>
  <si>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</si>
  <si>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</si>
  <si>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</si>
  <si>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</si>
  <si>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</si>
  <si>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</si>
  <si>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</si>
  <si>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</si>
  <si>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</si>
  <si>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</si>
  <si>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</si>
  <si>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</si>
  <si>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</si>
  <si>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</si>
  <si>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</si>
  <si>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</si>
  <si>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</si>
  <si>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</si>
  <si>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</si>
  <si>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</si>
  <si>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</si>
  <si>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</si>
  <si>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</si>
  <si>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</si>
  <si>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</si>
  <si>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</si>
  <si>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</si>
  <si>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</si>
  <si>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</si>
  <si>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</si>
  <si>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</si>
  <si>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</si>
  <si>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</si>
  <si>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</si>
  <si>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</si>
  <si>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</si>
  <si>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</si>
  <si>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</si>
  <si>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</si>
  <si>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</si>
  <si>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</si>
  <si>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</si>
  <si>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</si>
  <si>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</si>
  <si>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</si>
  <si>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</si>
  <si>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</si>
  <si>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</si>
  <si>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</si>
  <si>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</si>
  <si>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</si>
  <si>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</si>
  <si>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</si>
  <si>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</si>
  <si>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</si>
  <si>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</si>
  <si>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</si>
  <si>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</si>
  <si>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</si>
  <si>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</si>
  <si>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</si>
  <si>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</si>
  <si>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</si>
  <si>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</si>
  <si>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</si>
  <si>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</si>
  <si>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</si>
  <si>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</si>
  <si>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</si>
  <si>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</si>
  <si>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</si>
  <si>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</si>
  <si>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</si>
  <si>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</si>
  <si>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</si>
  <si>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</si>
  <si>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</si>
  <si>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</si>
  <si>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</si>
  <si>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</si>
  <si>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</si>
  <si>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</si>
  <si>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</si>
  <si>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</si>
  <si>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</si>
  <si>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</si>
  <si>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</si>
  <si>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</si>
  <si>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</si>
  <si>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</si>
  <si>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</si>
  <si>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</si>
  <si>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</si>
  <si>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</si>
  <si>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</si>
  <si>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</si>
  <si>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</si>
  <si>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</si>
  <si>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</si>
  <si>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</si>
  <si>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</si>
  <si>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</si>
  <si>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</si>
  <si>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</si>
  <si>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</si>
  <si>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</si>
  <si>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</si>
  <si>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</si>
  <si>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</si>
  <si>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</si>
  <si>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</si>
  <si>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</si>
  <si>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</si>
  <si>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</si>
  <si>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</si>
  <si>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</si>
  <si>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</si>
  <si>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</si>
  <si>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</si>
  <si>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</si>
  <si>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</si>
  <si>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</si>
  <si>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</si>
  <si>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</si>
  <si>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</si>
  <si>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</si>
  <si>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</si>
  <si>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</si>
  <si>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</si>
  <si>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</si>
  <si>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</si>
  <si>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</si>
  <si>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</si>
  <si>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</si>
  <si>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</si>
  <si>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</si>
  <si>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</si>
  <si>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</si>
  <si>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</si>
  <si>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</si>
  <si>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</si>
  <si>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</si>
  <si>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</si>
  <si>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</si>
  <si>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</si>
  <si>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</si>
  <si>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</si>
  <si>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</si>
  <si>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</si>
  <si>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</si>
  <si>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</si>
  <si>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</si>
  <si>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</si>
  <si>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</si>
  <si>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</si>
  <si>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</si>
  <si>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</si>
  <si>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</si>
  <si>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</si>
  <si>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</si>
  <si>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</si>
  <si>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</si>
  <si>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</si>
  <si>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</si>
  <si>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</si>
  <si>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</si>
  <si>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</si>
  <si>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</si>
  <si>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</si>
  <si>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</si>
  <si>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</si>
  <si>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</si>
  <si>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</si>
  <si>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</si>
  <si>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</si>
  <si>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</si>
  <si>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</si>
  <si>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</si>
  <si>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</si>
  <si>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</si>
  <si>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</si>
  <si>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</si>
  <si>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</si>
  <si>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</si>
  <si>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</si>
  <si>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</si>
  <si>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</si>
  <si>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</si>
  <si>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</si>
  <si>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</si>
  <si>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</si>
  <si>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</si>
  <si>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</si>
  <si>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</si>
  <si>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</si>
  <si>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</si>
  <si>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</si>
  <si>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</si>
  <si>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</si>
  <si>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</si>
  <si>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</si>
  <si>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</si>
  <si>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</si>
  <si>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</si>
  <si>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</si>
  <si>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</si>
  <si>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</si>
  <si>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</si>
  <si>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</si>
  <si>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</si>
  <si>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</si>
  <si>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</si>
  <si>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</si>
  <si>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</si>
  <si>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</si>
  <si>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</si>
  <si>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</si>
  <si>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</si>
  <si>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</si>
  <si>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</si>
  <si>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</si>
  <si>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</si>
  <si>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</si>
  <si>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</si>
  <si>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</si>
  <si>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</si>
  <si>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</si>
  <si>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</si>
  <si>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</si>
  <si>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</si>
  <si>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</si>
  <si>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</si>
  <si>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</si>
  <si>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</si>
  <si>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</si>
  <si>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</si>
  <si>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</si>
  <si>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</si>
  <si>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</si>
  <si>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</si>
  <si>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</si>
  <si>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</si>
  <si>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</si>
  <si>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</si>
  <si>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</si>
  <si>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</si>
  <si>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</si>
  <si>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</si>
  <si>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</si>
  <si>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</si>
  <si>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</si>
  <si>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</si>
  <si>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</si>
  <si>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</si>
  <si>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</si>
  <si>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</si>
  <si>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</si>
  <si>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</si>
  <si>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</si>
  <si>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</si>
  <si>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</si>
  <si>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</si>
  <si>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</si>
  <si>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</si>
  <si>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</si>
  <si>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</si>
  <si>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</si>
  <si>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</si>
  <si>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</si>
  <si>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</si>
  <si>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</si>
  <si>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</si>
  <si>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</si>
  <si>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</si>
  <si>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</si>
  <si>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</si>
  <si>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</si>
  <si>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</si>
  <si>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</si>
  <si>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</si>
  <si>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</si>
  <si>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</si>
  <si>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</si>
  <si>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</si>
  <si>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</si>
  <si>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</si>
  <si>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</si>
  <si>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</si>
  <si>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</si>
  <si>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</si>
  <si>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</si>
  <si>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</si>
  <si>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</si>
  <si>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</si>
  <si>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</si>
  <si>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</si>
  <si>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</si>
  <si>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</si>
  <si>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</si>
  <si>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</si>
  <si>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</si>
  <si>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</si>
  <si>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</si>
  <si>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</si>
  <si>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</si>
  <si>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</si>
  <si>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</si>
  <si>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</si>
  <si>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</si>
  <si>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</si>
  <si>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</si>
  <si>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</si>
  <si>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</si>
  <si>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</si>
  <si>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</si>
  <si>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</si>
  <si>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</si>
  <si>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</si>
  <si>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</si>
  <si>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</si>
  <si>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</si>
  <si>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</si>
  <si>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</si>
  <si>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</si>
  <si>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</si>
  <si>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</si>
  <si>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</si>
  <si>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</si>
  <si>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</si>
  <si>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</si>
  <si>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</si>
  <si>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</si>
  <si>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</si>
  <si>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</si>
  <si>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</si>
  <si>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</si>
  <si>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</si>
  <si>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</si>
  <si>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</si>
  <si>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</si>
  <si>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</si>
  <si>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</si>
  <si>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</si>
  <si>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</si>
  <si>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</si>
  <si>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</si>
  <si>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</si>
  <si>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</si>
  <si>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</si>
  <si>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</si>
  <si>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</si>
  <si>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</si>
  <si>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</si>
  <si>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</si>
  <si>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</si>
  <si>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</si>
  <si>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</si>
  <si>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</si>
  <si>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</si>
  <si>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</si>
  <si>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</si>
  <si>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</si>
  <si>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</si>
  <si>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</si>
  <si>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</si>
  <si>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</si>
  <si>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</si>
  <si>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</si>
  <si>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</si>
  <si>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</si>
  <si>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</si>
  <si>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</si>
  <si>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</si>
  <si>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</si>
  <si>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</si>
  <si>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</si>
  <si>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</si>
  <si>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</si>
  <si>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</si>
  <si>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</si>
  <si>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</si>
  <si>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</si>
  <si>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</si>
  <si>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</si>
  <si>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</si>
  <si>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</si>
  <si>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</si>
  <si>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</si>
  <si>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</si>
  <si>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</si>
  <si>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</si>
  <si>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</si>
  <si>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</si>
  <si>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</si>
  <si>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</si>
  <si>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</si>
  <si>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</si>
  <si>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</si>
  <si>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</si>
  <si>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</si>
  <si>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</si>
  <si>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</si>
  <si>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</si>
  <si>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</si>
  <si>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</si>
  <si>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</si>
  <si>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</si>
  <si>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</si>
  <si>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</si>
  <si>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</si>
  <si>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</si>
  <si>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</si>
  <si>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</si>
  <si>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</si>
  <si>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</si>
  <si>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</si>
  <si>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</si>
  <si>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</si>
  <si>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</si>
  <si>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</si>
  <si>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</si>
  <si>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</si>
  <si>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</si>
  <si>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</si>
  <si>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</si>
  <si>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</si>
  <si>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</si>
  <si>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</si>
  <si>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</si>
  <si>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</si>
  <si>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</si>
  <si>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</si>
  <si>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</si>
  <si>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</si>
  <si>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</si>
  <si>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</si>
  <si>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</si>
  <si>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</si>
  <si>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</si>
  <si>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</si>
  <si>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</si>
  <si>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</si>
  <si>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</si>
  <si>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</si>
  <si>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</si>
  <si>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</si>
  <si>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</si>
  <si>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</si>
  <si>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</si>
  <si>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</si>
  <si>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</si>
  <si>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</si>
  <si>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</si>
  <si>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</si>
  <si>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</si>
  <si>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</si>
  <si>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</si>
  <si>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</si>
  <si>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</si>
  <si>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</si>
  <si>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</si>
  <si>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</si>
  <si>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</si>
  <si>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</si>
  <si>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</si>
  <si>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</si>
  <si>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</si>
  <si>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</si>
  <si>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</si>
  <si>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</si>
  <si>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</si>
  <si>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</si>
  <si>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</si>
  <si>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</si>
  <si>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</si>
  <si>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</si>
  <si>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</si>
  <si>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</si>
  <si>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</si>
  <si>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</si>
  <si>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</si>
  <si>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</si>
  <si>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</si>
  <si>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</si>
  <si>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</si>
  <si>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</si>
  <si>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</si>
  <si>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</si>
  <si>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</si>
  <si>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</si>
  <si>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</si>
  <si>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</si>
  <si>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</si>
  <si>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</si>
  <si>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</si>
  <si>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</si>
  <si>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</si>
  <si>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</si>
  <si>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</si>
  <si>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</si>
  <si>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</si>
  <si>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</si>
  <si>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</si>
  <si>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</si>
  <si>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</si>
  <si>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</si>
  <si>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</si>
  <si>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</si>
  <si>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</si>
  <si>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</si>
  <si>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</si>
  <si>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</si>
  <si>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</si>
  <si>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</si>
  <si>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</si>
  <si>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</si>
  <si>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</si>
  <si>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</si>
  <si>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</si>
  <si>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</si>
  <si>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</si>
  <si>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</si>
  <si>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</si>
  <si>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</si>
  <si>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</si>
  <si>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</si>
  <si>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</si>
  <si>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</si>
  <si>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</si>
  <si>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</si>
  <si>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</si>
  <si>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</si>
  <si>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</si>
  <si>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</si>
  <si>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</si>
  <si>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</si>
  <si>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</si>
  <si>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</si>
  <si>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</si>
  <si>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</si>
  <si>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</si>
  <si>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</si>
  <si>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</si>
  <si>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</si>
  <si>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</si>
  <si>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</si>
  <si>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</si>
  <si>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</si>
  <si>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</si>
  <si>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</si>
  <si>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</si>
  <si>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</si>
  <si>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</si>
  <si>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</si>
  <si>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</si>
  <si>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</si>
  <si>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</si>
  <si>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</si>
  <si>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</si>
  <si>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</si>
  <si>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</si>
  <si>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</si>
  <si>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</si>
  <si>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</si>
  <si>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</si>
  <si>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</si>
  <si>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</si>
  <si>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</si>
  <si>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</si>
  <si>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</si>
  <si>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</si>
  <si>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</si>
  <si>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</si>
  <si>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</si>
  <si>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</si>
  <si>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</si>
  <si>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</si>
  <si>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</si>
  <si>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</si>
  <si>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</si>
  <si>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</si>
  <si>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</si>
  <si>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</si>
  <si>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</si>
  <si>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</si>
  <si>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</si>
  <si>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</si>
  <si>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</si>
  <si>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</si>
  <si>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</si>
  <si>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</si>
  <si>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</si>
  <si>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</si>
  <si>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</si>
  <si>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</si>
  <si>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</si>
  <si>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</si>
  <si>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</si>
  <si>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</si>
  <si>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</si>
  <si>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</si>
  <si>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</si>
  <si>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</si>
  <si>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</si>
  <si>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</si>
  <si>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</si>
  <si>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</si>
  <si>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</si>
  <si>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</si>
  <si>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</si>
  <si>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</si>
  <si>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</si>
  <si>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</si>
  <si>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</si>
  <si>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</si>
  <si>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</si>
  <si>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</si>
  <si>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</si>
  <si>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</si>
  <si>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</si>
  <si>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</si>
  <si>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</si>
  <si>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</si>
  <si>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</si>
  <si>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</si>
  <si>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</si>
  <si>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</si>
  <si>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</si>
  <si>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</si>
  <si>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</si>
  <si>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</si>
  <si>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</si>
  <si>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</si>
  <si>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</si>
  <si>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</si>
  <si>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</si>
  <si>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</si>
  <si>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</si>
  <si>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</si>
  <si>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</si>
  <si>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</si>
  <si>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</si>
  <si>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</si>
  <si>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</si>
  <si>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</si>
  <si>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</si>
  <si>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</si>
  <si>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</si>
  <si>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</si>
  <si>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</si>
  <si>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</si>
  <si>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</si>
  <si>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</si>
  <si>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</si>
  <si>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</si>
  <si>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</si>
  <si>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</si>
  <si>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</si>
  <si>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</si>
  <si>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</si>
  <si>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</si>
  <si>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</si>
  <si>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</si>
  <si>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</si>
  <si>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</si>
  <si>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</si>
  <si>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</si>
  <si>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</si>
  <si>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</si>
  <si>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</si>
  <si>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</si>
  <si>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</si>
  <si>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</si>
  <si>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</si>
  <si>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</si>
  <si>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</si>
  <si>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</si>
  <si>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</si>
  <si>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</si>
  <si>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</si>
  <si>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</si>
  <si>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</si>
  <si>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</si>
  <si>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</si>
  <si>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</si>
  <si>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</si>
  <si>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</si>
  <si>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</si>
  <si>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</si>
  <si>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</si>
  <si>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</si>
  <si>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</si>
  <si>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</si>
  <si>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</si>
  <si>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</si>
  <si>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</si>
  <si>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</si>
  <si>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</si>
  <si>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</si>
  <si>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</si>
  <si>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</si>
  <si>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</si>
  <si>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</si>
  <si>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</si>
  <si>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</si>
  <si>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</si>
  <si>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</si>
  <si>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</si>
  <si>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</si>
  <si>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</si>
  <si>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</si>
  <si>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</si>
  <si>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</si>
  <si>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</si>
  <si>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</si>
  <si>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</si>
  <si>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</si>
  <si>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</si>
  <si>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</si>
  <si>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</si>
  <si>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</si>
  <si>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</si>
  <si>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</si>
  <si>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</si>
  <si>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</si>
  <si>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</si>
  <si>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</si>
  <si>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</si>
  <si>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</si>
  <si>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</si>
  <si>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</si>
  <si>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</si>
  <si>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</si>
  <si>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</si>
  <si>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</si>
  <si>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</si>
  <si>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</si>
  <si>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</si>
  <si>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</si>
  <si>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</si>
  <si>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</si>
  <si>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</si>
  <si>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</si>
  <si>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</si>
  <si>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</si>
  <si>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</si>
  <si>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</si>
  <si>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</si>
  <si>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</si>
  <si>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</si>
  <si>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</si>
  <si>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</si>
  <si>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</si>
  <si>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</si>
  <si>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</si>
  <si>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</si>
  <si>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</si>
  <si>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</si>
  <si>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</si>
  <si>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</si>
  <si>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</si>
  <si>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</si>
  <si>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</si>
  <si>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</si>
  <si>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</si>
  <si>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</si>
  <si>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</si>
  <si>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</si>
  <si>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</si>
  <si>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</si>
  <si>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</si>
  <si>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</si>
  <si>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</si>
  <si>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</si>
  <si>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</si>
  <si>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</si>
  <si>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</si>
  <si>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</si>
  <si>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</si>
  <si>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</si>
  <si>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</si>
  <si>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</si>
  <si>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</si>
  <si>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</si>
  <si>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</si>
  <si>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</si>
  <si>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</si>
  <si>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</si>
  <si>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</si>
  <si>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</si>
  <si>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</si>
  <si>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</si>
  <si>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</si>
  <si>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</si>
  <si>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</si>
  <si>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</si>
  <si>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</si>
  <si>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</si>
  <si>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</si>
  <si>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</si>
  <si>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</si>
  <si>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</si>
  <si>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</si>
  <si>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</si>
  <si>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</si>
  <si>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</si>
  <si>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</si>
  <si>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</si>
  <si>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</si>
  <si>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</si>
  <si>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</si>
  <si>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</si>
  <si>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</si>
  <si>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</si>
  <si>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</si>
  <si>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</si>
  <si>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</si>
  <si>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</si>
  <si>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</si>
  <si>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</si>
  <si>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</si>
  <si>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</si>
  <si>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</si>
  <si>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</si>
  <si>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</si>
  <si>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</si>
  <si>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</si>
  <si>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</si>
  <si>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</si>
  <si>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</si>
  <si>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</si>
  <si>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</si>
  <si>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</si>
  <si>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</si>
  <si>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</si>
  <si>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</si>
  <si>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</si>
  <si>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</si>
  <si>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</si>
  <si>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</si>
  <si>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</si>
  <si>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</si>
  <si>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</si>
  <si>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</si>
  <si>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</si>
  <si>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</si>
  <si>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</si>
  <si>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</si>
  <si>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</si>
  <si>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</si>
  <si>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</si>
  <si>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</si>
  <si>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</si>
  <si>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</si>
  <si>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</si>
  <si>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</si>
  <si>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</si>
  <si>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</si>
  <si>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</si>
  <si>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</si>
  <si>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</si>
  <si>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</si>
  <si>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</si>
  <si>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</si>
  <si>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</si>
  <si>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</si>
  <si>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</si>
  <si>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</si>
  <si>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</si>
  <si>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</si>
  <si>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</si>
  <si>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</si>
  <si>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</si>
  <si>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</si>
  <si>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</si>
  <si>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</si>
  <si>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</si>
  <si>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</si>
  <si>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</si>
  <si>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</si>
  <si>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</si>
  <si>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</si>
  <si>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</si>
  <si>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</si>
  <si>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</si>
  <si>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</si>
  <si>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</si>
  <si>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</si>
  <si>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</si>
  <si>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</si>
  <si>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</si>
  <si>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</si>
  <si>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</si>
  <si>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</si>
  <si>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</si>
  <si>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</si>
  <si>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</si>
  <si>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</si>
  <si>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</si>
  <si>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</si>
  <si>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</si>
  <si>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</si>
  <si>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</si>
  <si>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</si>
  <si>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</si>
  <si>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</si>
  <si>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</si>
  <si>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</si>
  <si>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</si>
  <si>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</si>
  <si>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</si>
  <si>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</si>
  <si>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</si>
  <si>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</si>
  <si>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</si>
  <si>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</si>
  <si>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</si>
  <si>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</si>
  <si>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</si>
  <si>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</si>
  <si>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</si>
  <si>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</si>
  <si>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</si>
  <si>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</si>
  <si>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</si>
  <si>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</si>
  <si>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</si>
  <si>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</si>
  <si>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</si>
  <si>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</si>
  <si>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</si>
  <si>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</si>
  <si>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</si>
  <si>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</si>
  <si>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</si>
  <si>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</si>
  <si>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</si>
  <si>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</si>
  <si>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</si>
  <si>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</si>
  <si>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</si>
  <si>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</si>
  <si>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</si>
  <si>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</si>
  <si>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</si>
  <si>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</si>
  <si>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</si>
  <si>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</si>
  <si>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</si>
  <si>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</si>
  <si>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</si>
  <si>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</si>
  <si>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</si>
  <si>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</si>
  <si>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</si>
  <si>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</si>
  <si>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</si>
  <si>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</si>
  <si>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</si>
  <si>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</si>
  <si>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</si>
  <si>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</si>
  <si>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</si>
  <si>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</si>
  <si>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</si>
  <si>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</si>
  <si>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</si>
  <si>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</si>
  <si>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</si>
  <si>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</si>
  <si>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</si>
  <si>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</si>
  <si>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</si>
  <si>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</si>
  <si>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</si>
  <si>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</si>
  <si>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</si>
  <si>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</si>
  <si>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</si>
  <si>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</si>
  <si>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</si>
  <si>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</si>
  <si>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</si>
  <si>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</si>
  <si>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</si>
  <si>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</si>
  <si>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</si>
  <si>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</si>
  <si>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</si>
  <si>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</si>
  <si>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</si>
  <si>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</si>
  <si>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</si>
  <si>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</si>
  <si>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</si>
  <si>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</si>
  <si>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</si>
  <si>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</si>
  <si>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</si>
  <si>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</si>
  <si>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</si>
  <si>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</si>
  <si>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</si>
  <si>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</si>
  <si>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</si>
  <si>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</si>
  <si>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</si>
  <si>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</si>
  <si>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</si>
  <si>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</si>
  <si>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</si>
  <si>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</si>
  <si>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</si>
  <si>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</si>
  <si>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</si>
  <si>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</si>
  <si>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</si>
  <si>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</si>
  <si>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</si>
  <si>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</si>
  <si>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</si>
  <si>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</si>
  <si>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</si>
  <si>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</si>
  <si>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</si>
  <si>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</si>
  <si>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</si>
  <si>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</si>
  <si>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</si>
  <si>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</si>
  <si>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</si>
  <si>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</si>
  <si>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</si>
  <si>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</si>
  <si>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</si>
  <si>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</si>
  <si>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</si>
  <si>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</si>
  <si>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</si>
  <si>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</si>
  <si>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</si>
  <si>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</si>
  <si>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</si>
  <si>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</si>
  <si>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</si>
  <si>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</si>
  <si>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</si>
  <si>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</si>
  <si>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</si>
  <si>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</si>
  <si>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</si>
  <si>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</si>
  <si>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</si>
  <si>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</si>
  <si>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</si>
  <si>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</si>
  <si>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</si>
  <si>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</si>
  <si>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</si>
  <si>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</si>
  <si>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</si>
  <si>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</si>
  <si>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</si>
  <si>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</si>
  <si>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</si>
  <si>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</si>
  <si>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</si>
  <si>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</si>
  <si>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</si>
  <si>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</si>
  <si>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</si>
  <si>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</si>
  <si>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</si>
  <si>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</si>
  <si>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</si>
  <si>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</si>
  <si>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</si>
  <si>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</si>
  <si>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</si>
  <si>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</si>
  <si>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</si>
  <si>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</si>
  <si>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</si>
  <si>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</si>
  <si>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</si>
  <si>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</si>
  <si>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</si>
  <si>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</si>
  <si>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</si>
  <si>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</si>
  <si>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</si>
  <si>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</si>
  <si>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</si>
  <si>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</si>
  <si>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</si>
  <si>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</si>
  <si>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</si>
  <si>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</si>
  <si>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</si>
  <si>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</si>
  <si>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</si>
  <si>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</si>
  <si>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</si>
  <si>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</si>
  <si>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</si>
  <si>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</si>
  <si>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</si>
  <si>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</si>
  <si>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</si>
  <si>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</si>
  <si>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</si>
  <si>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</si>
  <si>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</si>
  <si>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</si>
  <si>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</si>
  <si>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</si>
  <si>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</si>
  <si>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</si>
  <si>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</si>
  <si>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</si>
  <si>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</si>
  <si>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</si>
  <si>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</si>
  <si>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</si>
  <si>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</si>
  <si>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</si>
  <si>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</si>
  <si>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</si>
  <si>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</si>
  <si>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</si>
  <si>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</si>
  <si>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</si>
  <si>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</si>
  <si>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</si>
  <si>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</si>
  <si>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</si>
  <si>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</si>
  <si>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</si>
  <si>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</si>
  <si>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</si>
  <si>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</si>
  <si>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</si>
  <si>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</si>
  <si>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</si>
  <si>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</si>
  <si>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</si>
  <si>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</si>
  <si>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</si>
  <si>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</si>
  <si>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</si>
  <si>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</si>
  <si>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</si>
  <si>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</si>
  <si>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</si>
  <si>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</si>
  <si>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</si>
  <si>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</si>
  <si>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</si>
  <si>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</si>
  <si>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</si>
  <si>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</si>
  <si>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</si>
  <si>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</si>
  <si>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</si>
  <si>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</si>
  <si>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</si>
  <si>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</si>
  <si>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</si>
  <si>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</si>
  <si>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</si>
  <si>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</si>
  <si>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</si>
  <si>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</si>
  <si>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</si>
  <si>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</si>
  <si>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</si>
  <si>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</si>
  <si>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</si>
  <si>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</si>
  <si>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</si>
  <si>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</si>
  <si>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</si>
  <si>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</si>
  <si>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</si>
  <si>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</si>
  <si>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</si>
  <si>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</si>
  <si>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</si>
  <si>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</si>
  <si>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</si>
  <si>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</si>
  <si>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</si>
  <si>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</si>
  <si>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</si>
  <si>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</si>
  <si>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</si>
  <si>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</si>
  <si>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</si>
  <si>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</si>
  <si>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</si>
  <si>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</si>
  <si>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</si>
  <si>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</si>
  <si>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</si>
  <si>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</si>
  <si>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</si>
  <si>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</si>
  <si>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</si>
  <si>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</si>
  <si>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</si>
  <si>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</si>
  <si>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</si>
  <si>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</si>
  <si>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</si>
  <si>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</si>
  <si>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</si>
  <si>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</si>
  <si>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</si>
  <si>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</si>
  <si>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</si>
  <si>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</si>
  <si>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</si>
  <si>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</si>
  <si>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</si>
  <si>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</si>
  <si>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</si>
  <si>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</si>
  <si>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</si>
  <si>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</si>
  <si>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</si>
  <si>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</si>
  <si>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</si>
  <si>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</si>
  <si>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</si>
  <si>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</si>
  <si>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</si>
  <si>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</si>
  <si>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</si>
  <si>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</si>
  <si>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</si>
  <si>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</si>
  <si>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</si>
  <si>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</si>
  <si>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</si>
  <si>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</si>
  <si>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</si>
  <si>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</si>
  <si>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</si>
  <si>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</si>
  <si>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</si>
  <si>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</si>
  <si>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</si>
  <si>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</si>
  <si>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</si>
  <si>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</si>
  <si>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</si>
  <si>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</si>
  <si>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</si>
  <si>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</si>
  <si>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</si>
  <si>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</si>
  <si>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</si>
  <si>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</si>
  <si>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</si>
  <si>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</si>
  <si>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</si>
  <si>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</si>
  <si>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</si>
  <si>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</si>
  <si>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</si>
  <si>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</si>
  <si>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</si>
  <si>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</si>
  <si>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</si>
  <si>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</si>
  <si>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</si>
  <si>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</si>
  <si>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</si>
  <si>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</si>
  <si>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</si>
  <si>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</si>
  <si>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</si>
  <si>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</si>
  <si>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</si>
  <si>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</si>
  <si>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</si>
  <si>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</si>
  <si>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</si>
  <si>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</si>
  <si>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</si>
  <si>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</si>
  <si>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</si>
  <si>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</si>
  <si>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</si>
  <si>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</si>
  <si>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</si>
  <si>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</si>
  <si>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</si>
  <si>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</si>
  <si>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</si>
  <si>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</si>
  <si>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</si>
  <si>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</si>
  <si>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</si>
  <si>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</si>
  <si>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</si>
  <si>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</si>
  <si>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</si>
  <si>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</si>
  <si>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</si>
  <si>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</si>
  <si>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</si>
  <si>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</si>
  <si>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</si>
  <si>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</si>
  <si>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</si>
  <si>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</si>
  <si>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</si>
  <si>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</si>
  <si>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</si>
  <si>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</si>
  <si>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</si>
  <si>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</si>
  <si>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</si>
  <si>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</si>
  <si>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</si>
  <si>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</si>
  <si>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</si>
  <si>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</si>
  <si>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</si>
  <si>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</si>
  <si>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</si>
  <si>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</si>
  <si>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</si>
  <si>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</si>
  <si>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</si>
  <si>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</si>
  <si>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</si>
  <si>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</si>
  <si>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</si>
  <si>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</si>
  <si>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</si>
  <si>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</si>
  <si>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</si>
  <si>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</si>
  <si>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</si>
  <si>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</si>
  <si>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</si>
  <si>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</si>
  <si>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</si>
  <si>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</si>
  <si>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</si>
  <si>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</si>
  <si>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</si>
  <si>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</si>
  <si>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</si>
  <si>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</si>
  <si>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</si>
  <si>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</si>
  <si>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</si>
  <si>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</si>
  <si>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</si>
  <si>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</si>
  <si>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</si>
  <si>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</si>
  <si>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</si>
  <si>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</si>
  <si>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</si>
  <si>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</si>
  <si>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</si>
  <si>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</si>
  <si>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</si>
  <si>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</si>
  <si>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</si>
  <si>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</si>
  <si>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</si>
  <si>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</si>
  <si>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</si>
  <si>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</si>
  <si>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</si>
  <si>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</si>
  <si>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</si>
  <si>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</si>
  <si>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</si>
  <si>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</si>
  <si>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</si>
  <si>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</si>
  <si>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</si>
  <si>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</si>
  <si>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</si>
  <si>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</si>
  <si>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</si>
  <si>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</si>
  <si>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</si>
  <si>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</si>
  <si>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</si>
  <si>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</si>
  <si>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</si>
  <si>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</si>
  <si>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</si>
  <si>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</si>
  <si>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</si>
  <si>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</si>
  <si>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</si>
  <si>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</si>
  <si>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</si>
  <si>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</si>
  <si>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</si>
  <si>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</si>
  <si>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</si>
  <si>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</si>
  <si>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</si>
  <si>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</si>
  <si>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</si>
  <si>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</si>
  <si>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</si>
  <si>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</si>
  <si>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</si>
  <si>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</si>
  <si>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</si>
  <si>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</si>
  <si>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</si>
  <si>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</si>
  <si>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</si>
  <si>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</si>
  <si>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</si>
  <si>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</si>
  <si>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</si>
  <si>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</si>
  <si>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</si>
  <si>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</si>
  <si>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</si>
  <si>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</si>
  <si>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</si>
  <si>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</si>
  <si>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</si>
  <si>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</si>
  <si>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</si>
  <si>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</si>
  <si>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</si>
  <si>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</si>
  <si>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</si>
  <si>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</si>
  <si>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</si>
  <si>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</si>
  <si>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</si>
  <si>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</si>
  <si>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</si>
  <si>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</si>
  <si>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</si>
  <si>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</si>
  <si>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</si>
  <si>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</si>
  <si>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</si>
  <si>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</si>
  <si>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</si>
  <si>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</si>
  <si>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</si>
  <si>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</si>
  <si>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</si>
  <si>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</si>
  <si>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</si>
  <si>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</si>
  <si>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</si>
  <si>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</si>
  <si>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</si>
  <si>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</si>
  <si>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</si>
  <si>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</si>
  <si>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</si>
  <si>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</si>
  <si>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</si>
  <si>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</si>
  <si>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</si>
  <si>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</si>
  <si>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</si>
  <si>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</si>
  <si>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</si>
  <si>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</si>
  <si>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</si>
  <si>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</si>
  <si>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</si>
  <si>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</si>
  <si>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</si>
  <si>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</si>
  <si>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</si>
  <si>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</si>
  <si>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</si>
  <si>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</si>
  <si>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</si>
  <si>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</si>
  <si>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</si>
  <si>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</si>
  <si>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</si>
  <si>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</si>
  <si>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</si>
  <si>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</si>
  <si>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</si>
  <si>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</si>
  <si>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</si>
  <si>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</si>
  <si>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</si>
  <si>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</si>
  <si>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</si>
  <si>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</si>
  <si>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</si>
  <si>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</si>
  <si>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</si>
  <si>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</si>
  <si>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</si>
  <si>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</si>
  <si>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</si>
  <si>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</si>
  <si>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</si>
  <si>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</si>
  <si>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</si>
  <si>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</si>
  <si>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</si>
  <si>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</si>
  <si>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</si>
  <si>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</si>
  <si>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</si>
  <si>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</si>
  <si>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</si>
  <si>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</si>
  <si>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</si>
  <si>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</si>
  <si>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</si>
  <si>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</si>
  <si>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</si>
  <si>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</si>
  <si>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</si>
  <si>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</si>
  <si>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</si>
  <si>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</si>
  <si>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</si>
  <si>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</si>
  <si>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</si>
  <si>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</si>
  <si>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</si>
  <si>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</si>
  <si>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</si>
  <si>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</si>
  <si>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</si>
  <si>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</si>
  <si>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</si>
  <si>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</si>
  <si>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</si>
  <si>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</si>
  <si>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</si>
  <si>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</si>
  <si>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</si>
  <si>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</si>
  <si>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</si>
  <si>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</si>
  <si>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</si>
  <si>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</si>
  <si>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</si>
  <si>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</si>
  <si>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</si>
  <si>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</si>
  <si>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</si>
  <si>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</si>
  <si>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</si>
  <si>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</si>
  <si>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</si>
  <si>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</si>
  <si>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</si>
  <si>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</si>
  <si>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</si>
  <si>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</si>
  <si>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</si>
  <si>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</si>
  <si>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</si>
  <si>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</si>
  <si>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</si>
  <si>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</si>
  <si>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</si>
  <si>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</si>
  <si>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</si>
  <si>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</si>
  <si>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</si>
  <si>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</si>
  <si>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</si>
  <si>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</si>
  <si>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</si>
  <si>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</si>
  <si>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</si>
  <si>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</si>
  <si>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</si>
  <si>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</si>
  <si>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</si>
  <si>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</si>
  <si>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</si>
  <si>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</si>
  <si>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</si>
  <si>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</si>
  <si>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</si>
  <si>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</si>
  <si>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</si>
  <si>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</si>
  <si>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</si>
  <si>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</si>
  <si>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</si>
  <si>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</si>
  <si>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</si>
  <si>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</si>
  <si>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</si>
  <si>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</si>
  <si>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</si>
  <si>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</si>
  <si>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</si>
  <si>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</si>
  <si>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</si>
  <si>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</si>
  <si>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</si>
  <si>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</si>
  <si>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</si>
  <si>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</si>
  <si>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</si>
  <si>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</si>
  <si>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</si>
  <si>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</si>
  <si>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</si>
  <si>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</si>
  <si>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</si>
  <si>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</si>
  <si>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</si>
  <si>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</si>
  <si>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</si>
  <si>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</si>
  <si>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</si>
  <si>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</si>
  <si>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</si>
  <si>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</si>
  <si>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</si>
  <si>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</si>
  <si>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</si>
  <si>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</si>
  <si>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</si>
  <si>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</si>
  <si>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</si>
  <si>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</si>
  <si>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</si>
  <si>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</si>
  <si>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</si>
  <si>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</si>
  <si>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</si>
  <si>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</si>
  <si>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</si>
  <si>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</si>
  <si>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</si>
  <si>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</si>
  <si>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</si>
  <si>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</si>
  <si>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</si>
  <si>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</si>
  <si>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</si>
  <si>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</si>
  <si>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</si>
  <si>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</si>
  <si>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</si>
  <si>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</si>
  <si>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</si>
  <si>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</si>
  <si>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</si>
  <si>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</si>
  <si>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</si>
  <si>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</si>
  <si>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</si>
  <si>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</si>
  <si>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</si>
  <si>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</si>
  <si>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</si>
  <si>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</si>
  <si>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</si>
  <si>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</si>
  <si>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</si>
  <si>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</si>
  <si>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</si>
  <si>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</si>
  <si>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</si>
  <si>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</si>
  <si>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</si>
  <si>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</si>
  <si>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</si>
  <si>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</si>
  <si>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</si>
  <si>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</si>
  <si>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</si>
  <si>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</si>
  <si>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</si>
  <si>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</si>
  <si>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</si>
  <si>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</si>
  <si>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</si>
  <si>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</si>
  <si>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</si>
  <si>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</si>
  <si>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</si>
  <si>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</si>
  <si>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</si>
  <si>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</si>
  <si>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</si>
  <si>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</si>
  <si>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</si>
  <si>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</si>
  <si>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</si>
  <si>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</si>
  <si>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</si>
  <si>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</si>
  <si>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</si>
  <si>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</si>
  <si>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</si>
  <si>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</si>
  <si>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</si>
  <si>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</si>
  <si>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</si>
  <si>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</si>
  <si>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</si>
  <si>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</si>
  <si>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</si>
  <si>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</si>
  <si>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</si>
  <si>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</si>
  <si>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</si>
  <si>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</si>
  <si>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</si>
  <si>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</si>
  <si>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</si>
  <si>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</si>
  <si>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</si>
  <si>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</si>
  <si>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</si>
  <si>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</si>
  <si>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</si>
  <si>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</si>
  <si>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</si>
  <si>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</si>
  <si>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</si>
  <si>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</si>
  <si>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</si>
  <si>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</si>
  <si>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</si>
  <si>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</si>
  <si>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</si>
  <si>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</si>
  <si>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</si>
  <si>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</si>
  <si>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</si>
  <si>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</si>
  <si>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</si>
  <si>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</si>
  <si>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</si>
  <si>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</si>
  <si>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</si>
  <si>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</si>
  <si>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</si>
  <si>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</si>
  <si>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</si>
  <si>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</si>
  <si>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</si>
  <si>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</si>
  <si>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</si>
  <si>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</si>
  <si>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</si>
  <si>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</si>
  <si>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</si>
  <si>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</si>
  <si>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</si>
  <si>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</si>
  <si>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</si>
  <si>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</si>
  <si>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</si>
  <si>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</si>
  <si>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</si>
  <si>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</si>
  <si>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</si>
  <si>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</si>
  <si>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</si>
  <si>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</si>
  <si>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</si>
  <si>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</si>
  <si>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</si>
  <si>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</si>
  <si>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</si>
  <si>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</si>
  <si>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</si>
  <si>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</si>
  <si>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</si>
  <si>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</si>
  <si>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</si>
  <si>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</si>
  <si>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</si>
  <si>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</si>
  <si>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</si>
  <si>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</si>
  <si>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</si>
  <si>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</si>
  <si>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</si>
  <si>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</si>
  <si>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</si>
  <si>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</si>
  <si>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</si>
  <si>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</si>
  <si>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</si>
  <si>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</si>
  <si>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</si>
  <si>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</si>
  <si>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</si>
  <si>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</si>
  <si>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</si>
  <si>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</si>
  <si>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</si>
  <si>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</si>
  <si>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</si>
  <si>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</si>
  <si>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</si>
  <si>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</si>
  <si>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</si>
  <si>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</si>
  <si>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</si>
  <si>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</si>
  <si>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</si>
  <si>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</si>
  <si>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</si>
  <si>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</si>
  <si>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</si>
  <si>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</si>
  <si>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</si>
  <si>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</si>
  <si>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</si>
  <si>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</si>
  <si>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</si>
  <si>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</si>
  <si>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</si>
  <si>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</si>
  <si>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</si>
  <si>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</si>
  <si>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</si>
  <si>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</si>
  <si>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</si>
  <si>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</si>
  <si>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</si>
  <si>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</si>
  <si>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</si>
  <si>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</si>
  <si>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</si>
  <si>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</si>
  <si>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</si>
  <si>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</si>
  <si>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</si>
  <si>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</si>
  <si>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</si>
  <si>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</si>
  <si>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</si>
  <si>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</si>
  <si>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</si>
  <si>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</si>
  <si>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</si>
  <si>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</si>
  <si>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</si>
  <si>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</si>
  <si>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</si>
  <si>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</si>
  <si>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</si>
  <si>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</si>
  <si>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</si>
  <si>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</si>
  <si>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</si>
  <si>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</si>
  <si>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</si>
  <si>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</si>
  <si>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</si>
  <si>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</si>
  <si>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</si>
  <si>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</si>
  <si>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</si>
  <si>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</si>
  <si>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</si>
  <si>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</si>
  <si>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</si>
  <si>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</si>
  <si>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</si>
  <si>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</si>
  <si>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</si>
  <si>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</si>
  <si>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</si>
  <si>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</si>
  <si>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</si>
  <si>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</si>
  <si>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</si>
  <si>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</si>
  <si>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</si>
  <si>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</si>
  <si>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</si>
  <si>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</si>
  <si>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</si>
  <si>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</si>
  <si>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</si>
  <si>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</si>
  <si>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</si>
  <si>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</si>
  <si>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</si>
  <si>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</si>
  <si>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</si>
  <si>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</si>
  <si>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</si>
  <si>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</si>
  <si>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</si>
  <si>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</si>
  <si>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</si>
  <si>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</si>
  <si>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</si>
  <si>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</si>
  <si>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</si>
  <si>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</si>
  <si>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</si>
  <si>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</si>
  <si>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</si>
  <si>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</si>
  <si>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</si>
  <si>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</si>
  <si>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</si>
  <si>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</si>
  <si>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</si>
  <si>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</si>
  <si>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</si>
  <si>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</si>
  <si>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</si>
  <si>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</si>
  <si>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</si>
  <si>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</si>
  <si>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</si>
  <si>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</si>
  <si>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</si>
  <si>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</si>
  <si>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</si>
  <si>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</si>
  <si>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</si>
  <si>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</si>
  <si>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</si>
  <si>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</si>
  <si>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</si>
  <si>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</si>
  <si>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</si>
  <si>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</si>
  <si>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</si>
  <si>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</si>
  <si>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</si>
  <si>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</si>
  <si>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</si>
  <si>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</si>
  <si>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</si>
  <si>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</si>
  <si>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</si>
  <si>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</si>
  <si>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</si>
  <si>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</si>
  <si>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</si>
  <si>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</si>
  <si>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</si>
  <si>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</si>
  <si>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</si>
  <si>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</si>
  <si>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</si>
  <si>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</si>
  <si>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</si>
  <si>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</si>
  <si>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</si>
  <si>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</si>
  <si>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</si>
  <si>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</si>
  <si>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</si>
  <si>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</si>
  <si>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</si>
  <si>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</si>
  <si>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</si>
  <si>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</si>
  <si>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</si>
  <si>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</si>
  <si>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</si>
  <si>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</si>
  <si>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</si>
  <si>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</si>
  <si>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</si>
  <si>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</si>
  <si>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</si>
  <si>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</si>
  <si>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</si>
  <si>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</si>
  <si>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</si>
  <si>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</si>
  <si>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</si>
  <si>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</si>
  <si>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</si>
  <si>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</si>
  <si>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</si>
  <si>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</si>
  <si>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</si>
  <si>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</si>
  <si>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</si>
  <si>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</si>
  <si>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</si>
  <si>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</si>
  <si>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</si>
  <si>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</si>
  <si>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</si>
  <si>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</si>
  <si>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</si>
  <si>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</si>
  <si>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</si>
  <si>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</si>
  <si>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</si>
  <si>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</si>
  <si>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</si>
  <si>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</si>
  <si>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</si>
  <si>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</si>
  <si>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</si>
  <si>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</si>
  <si>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</si>
  <si>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</si>
  <si>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</si>
  <si>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</si>
  <si>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</si>
  <si>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</si>
  <si>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</si>
  <si>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</si>
  <si>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</si>
  <si>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</si>
  <si>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</si>
  <si>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</si>
  <si>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</si>
  <si>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</si>
  <si>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</si>
  <si>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</si>
  <si>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</si>
  <si>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</si>
  <si>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</si>
  <si>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</si>
  <si>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</si>
  <si>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</si>
  <si>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</si>
  <si>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</si>
  <si>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</si>
  <si>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</si>
  <si>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</si>
  <si>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</si>
  <si>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</si>
  <si>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</si>
  <si>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</si>
  <si>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</si>
  <si>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</si>
  <si>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</si>
  <si>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</si>
  <si>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</si>
  <si>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</si>
  <si>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</si>
  <si>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</si>
  <si>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</si>
  <si>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</si>
  <si>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</si>
  <si>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</si>
  <si>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</si>
  <si>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</si>
  <si>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</si>
  <si>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</si>
  <si>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</si>
  <si>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</si>
  <si>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</si>
  <si>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</si>
  <si>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</si>
  <si>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</si>
  <si>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</si>
  <si>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</si>
  <si>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</si>
  <si>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</si>
  <si>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</si>
  <si>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</si>
  <si>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</si>
  <si>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</si>
  <si>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</si>
  <si>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</si>
  <si>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</si>
  <si>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</si>
  <si>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</si>
  <si>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</si>
  <si>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</si>
  <si>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</si>
  <si>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</si>
  <si>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</si>
  <si>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</si>
  <si>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</si>
  <si>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</si>
  <si>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</si>
  <si>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</si>
  <si>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</si>
  <si>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</si>
  <si>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</si>
  <si>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</si>
  <si>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</si>
  <si>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</si>
  <si>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</si>
  <si>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</si>
  <si>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</si>
  <si>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</si>
  <si>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</si>
  <si>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</si>
  <si>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</si>
  <si>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</si>
  <si>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</si>
  <si>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</si>
  <si>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</si>
  <si>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</si>
  <si>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</si>
  <si>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</si>
  <si>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</si>
  <si>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</si>
  <si>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</si>
  <si>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</si>
  <si>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</si>
  <si>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</si>
  <si>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</si>
  <si>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</si>
  <si>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</si>
  <si>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</si>
  <si>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</si>
  <si>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</si>
  <si>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</si>
  <si>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</si>
  <si>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</si>
  <si>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</si>
  <si>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</si>
  <si>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</si>
  <si>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</si>
  <si>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</si>
  <si>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</si>
  <si>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</si>
  <si>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</si>
  <si>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</si>
  <si>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</si>
  <si>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</si>
  <si>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</si>
  <si>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</si>
  <si>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</si>
  <si>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</si>
  <si>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</si>
  <si>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</si>
  <si>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</si>
  <si>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</si>
  <si>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</si>
  <si>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</si>
  <si>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</si>
  <si>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</si>
  <si>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</si>
  <si>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</si>
  <si>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</si>
  <si>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</si>
  <si>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</si>
  <si>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</si>
  <si>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</si>
  <si>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</si>
  <si>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</si>
  <si>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</si>
  <si>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</si>
  <si>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</si>
  <si>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</si>
  <si>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</si>
  <si>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</si>
  <si>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</si>
  <si>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</si>
  <si>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</si>
  <si>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</si>
  <si>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</si>
  <si>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</si>
  <si>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</si>
  <si>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</si>
  <si>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</si>
  <si>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</si>
  <si>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</si>
  <si>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</si>
  <si>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</si>
  <si>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</si>
  <si>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</si>
  <si>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</si>
  <si>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</si>
  <si>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</si>
  <si>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</si>
  <si>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</si>
  <si>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</si>
  <si>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</si>
  <si>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</si>
  <si>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</si>
  <si>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</si>
  <si>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</si>
  <si>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</si>
  <si>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</si>
  <si>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</si>
  <si>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</si>
  <si>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</si>
  <si>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</si>
  <si>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</si>
  <si>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</si>
  <si>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</si>
  <si>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</si>
  <si>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</si>
  <si>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</si>
  <si>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</si>
  <si>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</si>
  <si>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</si>
  <si>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</si>
  <si>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</si>
  <si>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</si>
  <si>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</si>
  <si>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</si>
  <si>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</si>
  <si>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</si>
  <si>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</si>
  <si>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</si>
  <si>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</si>
  <si>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</si>
  <si>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</si>
  <si>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</si>
  <si>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</si>
  <si>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</si>
  <si>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</si>
  <si>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</si>
  <si>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</si>
  <si>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</si>
  <si>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</si>
  <si>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</si>
  <si>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</si>
  <si>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</si>
  <si>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</si>
  <si>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</si>
  <si>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</si>
  <si>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</si>
  <si>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</si>
  <si>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</si>
  <si>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</si>
  <si>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</si>
  <si>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</si>
  <si>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</si>
  <si>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</si>
  <si>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</si>
  <si>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</si>
  <si>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</si>
  <si>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</si>
  <si>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</si>
  <si>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</si>
  <si>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</si>
  <si>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</si>
  <si>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</si>
  <si>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</si>
  <si>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</si>
  <si>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</si>
  <si>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</si>
  <si>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</si>
  <si>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</si>
  <si>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</si>
  <si>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</si>
  <si>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</si>
  <si>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</si>
  <si>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</si>
  <si>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</si>
  <si>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</si>
  <si>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</si>
  <si>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</si>
  <si>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</si>
  <si>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</si>
  <si>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</si>
  <si>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</si>
  <si>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</si>
  <si>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</si>
  <si>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</si>
  <si>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</si>
  <si>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</si>
  <si>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</si>
  <si>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</si>
  <si>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</si>
  <si>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</si>
  <si>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</si>
  <si>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</si>
  <si>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</si>
  <si>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</si>
  <si>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</si>
  <si>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</si>
  <si>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</si>
  <si>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</si>
  <si>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</si>
  <si>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</si>
  <si>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</si>
  <si>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</si>
  <si>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</si>
  <si>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</si>
  <si>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</si>
  <si>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</si>
  <si>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</si>
  <si>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</si>
  <si>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</si>
  <si>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</si>
  <si>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</si>
  <si>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</si>
  <si>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</si>
  <si>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</si>
  <si>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</si>
  <si>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</si>
  <si>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</si>
  <si>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</si>
  <si>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</si>
  <si>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</si>
  <si>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</si>
  <si>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</si>
  <si>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</si>
  <si>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</si>
  <si>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</si>
  <si>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</si>
  <si>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</si>
  <si>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</si>
  <si>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</si>
  <si>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</si>
  <si>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</si>
  <si>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</si>
  <si>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</si>
  <si>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</si>
  <si>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</si>
  <si>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</si>
  <si>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</si>
  <si>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</si>
  <si>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</si>
  <si>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</si>
  <si>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</si>
  <si>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</si>
  <si>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</si>
  <si>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</si>
  <si>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</si>
  <si>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</si>
  <si>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</si>
  <si>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</si>
  <si>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</si>
  <si>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</si>
  <si>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</si>
  <si>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</si>
  <si>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</si>
  <si>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</si>
  <si>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</si>
  <si>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</si>
  <si>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</si>
  <si>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</si>
  <si>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</si>
  <si>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</si>
  <si>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</si>
  <si>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</si>
  <si>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</si>
  <si>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</si>
  <si>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</si>
  <si>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</si>
  <si>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</si>
  <si>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</si>
  <si>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</si>
  <si>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</si>
  <si>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</si>
  <si>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</si>
  <si>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</si>
  <si>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</si>
  <si>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</si>
  <si>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</si>
  <si>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</si>
  <si>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</si>
  <si>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</si>
  <si>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</si>
  <si>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</si>
  <si>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</si>
  <si>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</si>
  <si>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</si>
  <si>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</si>
  <si>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</si>
  <si>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</si>
  <si>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</si>
  <si>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</si>
  <si>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</si>
  <si>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</si>
  <si>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</si>
  <si>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</si>
  <si>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</si>
  <si>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</si>
  <si>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</si>
  <si>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</si>
  <si>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</si>
  <si>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</si>
  <si>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</si>
  <si>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</si>
  <si>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</si>
  <si>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</si>
  <si>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</si>
  <si>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</si>
  <si>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</si>
  <si>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</si>
  <si>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</si>
  <si>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</si>
  <si>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</si>
  <si>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</si>
  <si>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</si>
  <si>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</si>
  <si>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</si>
  <si>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</si>
  <si>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</si>
  <si>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</si>
  <si>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</si>
  <si>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</si>
  <si>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</si>
  <si>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</si>
  <si>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</si>
  <si>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</si>
  <si>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</si>
  <si>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</si>
  <si>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</si>
  <si>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</si>
  <si>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</si>
  <si>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</si>
  <si>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</si>
  <si>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</si>
  <si>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</si>
  <si>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</si>
  <si>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</si>
  <si>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</si>
  <si>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</si>
  <si>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</si>
  <si>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</si>
  <si>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</si>
  <si>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</si>
  <si>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</si>
  <si>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</si>
  <si>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</si>
  <si>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</si>
  <si>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</si>
  <si>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</si>
  <si>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</si>
  <si>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</si>
  <si>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</si>
  <si>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</si>
  <si>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</si>
  <si>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</si>
  <si>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</si>
  <si>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</si>
  <si>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</si>
  <si>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</si>
  <si>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</si>
  <si>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</si>
  <si>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</si>
  <si>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</si>
  <si>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</si>
  <si>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</si>
  <si>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</si>
  <si>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</si>
  <si>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</si>
  <si>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</si>
  <si>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</si>
  <si>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</si>
  <si>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</si>
  <si>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</si>
  <si>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</si>
  <si>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</si>
  <si>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</si>
  <si>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</si>
  <si>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</si>
  <si>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</si>
  <si>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</si>
  <si>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</si>
  <si>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</si>
  <si>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</si>
  <si>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</si>
  <si>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</si>
  <si>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</si>
  <si>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</si>
  <si>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</si>
  <si>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</si>
  <si>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</si>
  <si>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</si>
  <si>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</si>
  <si>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</si>
  <si>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</si>
  <si>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</si>
  <si>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</si>
  <si>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</si>
  <si>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</si>
  <si>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</si>
  <si>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</si>
  <si>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</si>
  <si>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</si>
  <si>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</si>
  <si>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</si>
  <si>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</si>
  <si>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</si>
  <si>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</si>
  <si>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</si>
  <si>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</si>
  <si>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</si>
  <si>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</si>
  <si>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</si>
  <si>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</si>
  <si>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</si>
  <si>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</si>
  <si>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</si>
  <si>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</si>
  <si>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</si>
  <si>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</si>
  <si>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</si>
  <si>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</si>
  <si>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</si>
  <si>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</si>
  <si>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</si>
  <si>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</si>
  <si>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</si>
  <si>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</si>
  <si>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</si>
  <si>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</si>
  <si>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</si>
  <si>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</si>
  <si>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</si>
  <si>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</si>
  <si>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</si>
  <si>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</si>
  <si>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</si>
  <si>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</si>
  <si>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</si>
  <si>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</si>
  <si>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</si>
  <si>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</si>
  <si>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</si>
  <si>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</si>
  <si>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</si>
  <si>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</si>
  <si>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</si>
  <si>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</si>
  <si>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</si>
  <si>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</si>
  <si>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</si>
  <si>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</si>
  <si>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</si>
  <si>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</si>
  <si>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</si>
  <si>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</si>
  <si>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</si>
  <si>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</si>
  <si>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</si>
  <si>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</si>
  <si>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</si>
  <si>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</si>
  <si>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</si>
  <si>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</si>
  <si>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</si>
  <si>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</si>
  <si>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</si>
  <si>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</si>
  <si>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</si>
  <si>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</si>
  <si>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</si>
  <si>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</si>
  <si>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</si>
  <si>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</si>
  <si>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</si>
  <si>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</si>
  <si>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</si>
  <si>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</si>
  <si>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</si>
  <si>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</si>
  <si>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</si>
  <si>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</si>
  <si>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</si>
  <si>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</si>
  <si>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</si>
  <si>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</si>
  <si>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</si>
  <si>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</si>
  <si>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</si>
  <si>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</si>
  <si>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</si>
  <si>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</si>
  <si>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</si>
  <si>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</si>
  <si>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</si>
  <si>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</si>
  <si>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</si>
  <si>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</si>
  <si>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</si>
  <si>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</si>
  <si>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</si>
  <si>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</si>
  <si>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</si>
  <si>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</si>
  <si>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</si>
  <si>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</si>
  <si>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</si>
  <si>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</si>
  <si>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</si>
  <si>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</si>
  <si>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</si>
  <si>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</si>
  <si>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</si>
  <si>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</si>
  <si>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</si>
  <si>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</si>
  <si>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</si>
  <si>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</si>
  <si>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</si>
  <si>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</si>
  <si>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</si>
  <si>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</si>
  <si>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</si>
  <si>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</si>
  <si>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</si>
  <si>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</si>
  <si>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</si>
  <si>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</si>
  <si>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</si>
  <si>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</si>
  <si>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</si>
  <si>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</si>
  <si>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</si>
  <si>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</si>
  <si>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</si>
  <si>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</si>
  <si>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</si>
  <si>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</si>
  <si>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</si>
  <si>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</si>
  <si>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</si>
  <si>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</si>
  <si>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</si>
  <si>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</si>
  <si>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</si>
  <si>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</si>
  <si>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</si>
  <si>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</si>
  <si>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</si>
  <si>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</si>
  <si>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</si>
  <si>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</si>
  <si>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</si>
  <si>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</si>
  <si>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</si>
  <si>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</si>
  <si>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</si>
  <si>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</si>
  <si>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</si>
  <si>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</si>
  <si>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</si>
  <si>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</si>
  <si>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</si>
  <si>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</si>
  <si>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</si>
  <si>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</si>
  <si>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</si>
  <si>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</si>
  <si>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</si>
  <si>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</si>
  <si>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</si>
  <si>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</si>
  <si>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</si>
  <si>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</si>
  <si>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</si>
  <si>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</si>
  <si>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</si>
  <si>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</si>
  <si>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</si>
  <si>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</si>
  <si>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</si>
  <si>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</si>
  <si>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</si>
  <si>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</si>
  <si>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</si>
  <si>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</si>
  <si>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</si>
  <si>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</si>
  <si>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</si>
  <si>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</si>
  <si>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</si>
  <si>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</si>
  <si>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</si>
  <si>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</si>
  <si>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</si>
  <si>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</si>
  <si>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</si>
  <si>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</si>
  <si>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</si>
  <si>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</si>
  <si>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</si>
  <si>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</si>
  <si>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</si>
  <si>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</si>
  <si>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</si>
  <si>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</si>
  <si>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</si>
  <si>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</si>
  <si>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</si>
  <si>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</si>
  <si>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</si>
  <si>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</si>
  <si>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</si>
  <si>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</si>
  <si>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</si>
  <si>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</si>
  <si>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</si>
  <si>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</si>
  <si>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</si>
  <si>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</si>
  <si>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</si>
  <si>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</si>
  <si>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</si>
  <si>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</si>
  <si>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</si>
  <si>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</si>
  <si>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</si>
  <si>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</si>
  <si>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</si>
  <si>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</si>
  <si>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</si>
  <si>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</si>
  <si>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</si>
  <si>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</si>
  <si>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</si>
  <si>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</si>
  <si>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</si>
  <si>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</si>
  <si>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</si>
  <si>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</si>
  <si>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</si>
  <si>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</si>
  <si>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</si>
  <si>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</si>
  <si>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</si>
  <si>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</si>
  <si>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</si>
  <si>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</si>
  <si>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</si>
  <si>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</si>
  <si>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</si>
  <si>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</si>
  <si>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</si>
  <si>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</si>
  <si>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</si>
  <si>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</si>
  <si>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</si>
  <si>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</si>
  <si>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</si>
  <si>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</si>
  <si>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</si>
  <si>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</si>
  <si>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</si>
  <si>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</si>
  <si>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</si>
  <si>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</si>
  <si>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</si>
  <si>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</si>
  <si>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</si>
  <si>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</si>
  <si>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</si>
  <si>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</si>
  <si>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</si>
  <si>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</si>
  <si>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</si>
  <si>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</si>
  <si>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</si>
  <si>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</si>
  <si>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</si>
  <si>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</si>
  <si>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</si>
  <si>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</si>
  <si>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</si>
  <si>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</si>
  <si>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</si>
  <si>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</si>
  <si>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</si>
  <si>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</si>
  <si>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</si>
  <si>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</si>
  <si>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</si>
  <si>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</si>
  <si>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</si>
  <si>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</si>
  <si>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</si>
  <si>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</si>
  <si>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</si>
  <si>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</si>
  <si>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</si>
  <si>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</si>
  <si>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</si>
  <si>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</si>
  <si>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</si>
  <si>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</si>
  <si>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</si>
  <si>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</si>
  <si>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</si>
  <si>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</si>
  <si>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</si>
  <si>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</si>
  <si>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</si>
  <si>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</si>
  <si>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</si>
  <si>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</si>
  <si>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</si>
  <si>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</si>
  <si>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</si>
  <si>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</si>
  <si>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</si>
  <si>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</si>
  <si>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</si>
  <si>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</si>
  <si>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</si>
  <si>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</si>
  <si>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</si>
  <si>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</si>
  <si>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</si>
  <si>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</si>
  <si>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</si>
  <si>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</si>
  <si>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</si>
  <si>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</si>
  <si>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</si>
  <si>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</si>
  <si>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</si>
  <si>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</si>
  <si>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</si>
  <si>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</si>
  <si>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</si>
  <si>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</si>
  <si>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</si>
  <si>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</si>
  <si>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</si>
  <si>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</si>
  <si>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</si>
  <si>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</si>
  <si>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</si>
  <si>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</si>
  <si>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</si>
  <si>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</si>
  <si>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</si>
  <si>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</si>
  <si>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</si>
  <si>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</si>
  <si>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</si>
  <si>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</si>
  <si>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</si>
  <si>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</si>
  <si>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</si>
  <si>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</si>
  <si>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</si>
  <si>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</si>
  <si>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</si>
  <si>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</si>
  <si>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</si>
  <si>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</si>
  <si>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</si>
  <si>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</si>
  <si>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</si>
  <si>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</si>
  <si>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</si>
  <si>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</si>
  <si>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</si>
  <si>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</si>
  <si>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</si>
  <si>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</si>
  <si>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</si>
  <si>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</si>
  <si>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</si>
  <si>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</si>
  <si>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</si>
  <si>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</si>
  <si>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</si>
  <si>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</si>
  <si>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</si>
  <si>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</si>
  <si>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</si>
  <si>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</si>
  <si>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</si>
  <si>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</si>
  <si>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</si>
  <si>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</si>
  <si>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</si>
  <si>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</si>
  <si>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</si>
  <si>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</si>
  <si>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</si>
  <si>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</si>
  <si>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</si>
  <si>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</si>
  <si>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</si>
  <si>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</si>
  <si>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</si>
  <si>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</si>
  <si>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</si>
  <si>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</si>
  <si>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</si>
  <si>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</si>
  <si>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</si>
  <si>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</si>
  <si>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</si>
  <si>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</si>
  <si>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</si>
  <si>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</si>
  <si>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</si>
  <si>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</si>
  <si>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</si>
  <si>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</si>
  <si>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</si>
  <si>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</si>
  <si>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</si>
  <si>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</si>
  <si>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</si>
  <si>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</si>
  <si>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</si>
  <si>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</si>
  <si>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</si>
  <si>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</si>
  <si>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</si>
  <si>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</si>
  <si>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</si>
  <si>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</si>
  <si>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</si>
  <si>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</si>
  <si>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</si>
  <si>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</si>
  <si>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</si>
  <si>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</si>
  <si>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</si>
  <si>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</si>
  <si>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</si>
  <si>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</si>
  <si>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</si>
  <si>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</si>
  <si>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</si>
  <si>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</si>
  <si>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</si>
  <si>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</si>
  <si>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</si>
  <si>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</si>
  <si>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</si>
  <si>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</si>
  <si>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</si>
  <si>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</si>
  <si>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</si>
  <si>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</si>
  <si>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</si>
  <si>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</si>
  <si>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</si>
  <si>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</si>
  <si>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</si>
  <si>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</si>
  <si>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</si>
  <si>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</si>
  <si>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</si>
  <si>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</si>
  <si>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</si>
  <si>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</si>
  <si>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</si>
  <si>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</si>
  <si>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</si>
  <si>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</si>
  <si>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</si>
  <si>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</si>
  <si>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</si>
  <si>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</si>
  <si>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</si>
  <si>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</si>
  <si>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</si>
  <si>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</si>
  <si>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</si>
  <si>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</si>
  <si>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</si>
  <si>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</si>
  <si>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</si>
  <si>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</si>
  <si>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</si>
  <si>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</si>
  <si>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</si>
  <si>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</si>
  <si>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</si>
  <si>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</si>
  <si>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</si>
  <si>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</si>
  <si>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</si>
  <si>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</si>
  <si>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</si>
  <si>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</si>
  <si>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</si>
  <si>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</si>
  <si>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</si>
  <si>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</si>
  <si>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</si>
  <si>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</si>
  <si>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</si>
  <si>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</si>
  <si>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</si>
  <si>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</si>
  <si>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</si>
  <si>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</si>
  <si>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</si>
  <si>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</si>
  <si>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</si>
  <si>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</si>
  <si>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</si>
  <si>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</si>
  <si>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</si>
  <si>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</si>
  <si>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</si>
  <si>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</si>
  <si>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</si>
  <si>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</si>
  <si>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</si>
  <si>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</si>
  <si>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</si>
  <si>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</si>
  <si>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</si>
  <si>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</si>
  <si>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</si>
  <si>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</si>
  <si>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</si>
  <si>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</si>
  <si>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</si>
  <si>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</si>
  <si>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</si>
  <si>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</si>
  <si>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</si>
  <si>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</si>
  <si>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</si>
  <si>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</si>
  <si>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</si>
  <si>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</si>
  <si>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</si>
  <si>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</si>
  <si>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</si>
  <si>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</si>
  <si>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</si>
  <si>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</si>
  <si>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</si>
  <si>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</si>
  <si>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</si>
  <si>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</si>
  <si>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</si>
  <si>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</si>
  <si>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</si>
  <si>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</si>
  <si>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</si>
  <si>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</si>
  <si>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</si>
  <si>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</si>
  <si>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</si>
  <si>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</si>
  <si>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</si>
  <si>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</si>
  <si>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</si>
  <si>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</si>
  <si>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</si>
  <si>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</si>
  <si>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</si>
  <si>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</si>
  <si>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</si>
  <si>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</si>
  <si>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</si>
  <si>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</si>
  <si>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</si>
  <si>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</si>
  <si>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</si>
  <si>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</si>
  <si>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</si>
  <si>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</si>
  <si>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</si>
  <si>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</si>
  <si>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</si>
  <si>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</si>
  <si>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</si>
  <si>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</si>
  <si>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</si>
  <si>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</si>
  <si>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</si>
  <si>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</si>
  <si>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</si>
  <si>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</si>
  <si>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</si>
  <si>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</si>
  <si>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</si>
  <si>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</si>
  <si>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</si>
  <si>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</si>
  <si>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</si>
  <si>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</si>
  <si>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</si>
  <si>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</si>
  <si>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</si>
  <si>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</si>
  <si>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</si>
  <si>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</si>
  <si>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</si>
  <si>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</si>
  <si>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</si>
  <si>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</si>
  <si>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</si>
  <si>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</si>
  <si>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</si>
  <si>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</si>
  <si>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</si>
  <si>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</si>
  <si>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</si>
  <si>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</si>
  <si>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</si>
  <si>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</si>
  <si>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</si>
  <si>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</si>
  <si>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</si>
  <si>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</si>
  <si>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</si>
  <si>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</si>
  <si>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</si>
  <si>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</si>
  <si>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</si>
  <si>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</si>
  <si>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</si>
  <si>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</si>
  <si>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</si>
  <si>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</si>
  <si>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</si>
  <si>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</si>
  <si>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</si>
  <si>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</si>
  <si>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</si>
  <si>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</si>
  <si>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</si>
  <si>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</si>
  <si>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</si>
  <si>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</si>
  <si>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</si>
  <si>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</si>
  <si>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</si>
  <si>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</si>
  <si>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</si>
  <si>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</si>
  <si>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</si>
  <si>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</si>
  <si>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</si>
  <si>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</si>
  <si>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</si>
  <si>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</si>
  <si>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</si>
  <si>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</si>
  <si>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</si>
  <si>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</si>
  <si>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</si>
  <si>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</si>
  <si>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</si>
  <si>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</si>
  <si>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</si>
  <si>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</si>
  <si>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</si>
  <si>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</si>
  <si>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</si>
  <si>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</si>
  <si>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</si>
  <si>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</si>
  <si>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</si>
  <si>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</si>
  <si>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</si>
  <si>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</si>
  <si>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</si>
  <si>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</si>
  <si>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</si>
  <si>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</si>
  <si>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</si>
  <si>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</si>
  <si>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</si>
  <si>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</si>
  <si>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</si>
  <si>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</si>
  <si>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</si>
  <si>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</si>
  <si>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</si>
  <si>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</si>
  <si>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</si>
  <si>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</si>
  <si>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</si>
  <si>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</si>
  <si>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</si>
  <si>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</si>
  <si>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</si>
  <si>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</si>
  <si>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</si>
  <si>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</si>
  <si>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</si>
  <si>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</si>
  <si>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</si>
  <si>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</si>
  <si>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</si>
  <si>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</si>
  <si>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</si>
  <si>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</si>
  <si>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</si>
  <si>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</si>
  <si>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</si>
  <si>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</si>
  <si>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</si>
  <si>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</si>
  <si>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</si>
  <si>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</si>
  <si>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</si>
  <si>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</si>
  <si>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</si>
  <si>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</si>
  <si>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</si>
  <si>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</si>
  <si>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</si>
  <si>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</si>
  <si>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</si>
  <si>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</si>
  <si>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</si>
  <si>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</si>
  <si>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</si>
  <si>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</si>
  <si>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</si>
  <si>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</si>
  <si>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</si>
  <si>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</si>
  <si>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</si>
  <si>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</si>
  <si>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</si>
  <si>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</si>
  <si>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</si>
  <si>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</si>
  <si>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</si>
  <si>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</si>
  <si>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</si>
  <si>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</si>
  <si>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</si>
  <si>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</si>
  <si>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</si>
  <si>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</si>
  <si>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</si>
  <si>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</si>
  <si>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</si>
  <si>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</si>
  <si>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</si>
  <si>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</si>
  <si>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</si>
  <si>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</si>
  <si>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</si>
  <si>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</si>
  <si>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</si>
  <si>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</si>
  <si>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</si>
  <si>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</si>
  <si>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</si>
  <si>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</si>
  <si>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</si>
  <si>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</si>
  <si>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</si>
  <si>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</si>
  <si>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</si>
  <si>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</si>
  <si>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</si>
  <si>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</si>
  <si>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</si>
  <si>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</si>
  <si>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</si>
  <si>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</si>
  <si>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</si>
  <si>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</si>
  <si>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</si>
  <si>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</si>
  <si>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</si>
  <si>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</si>
  <si>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</si>
  <si>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</si>
  <si>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</si>
  <si>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</si>
  <si>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</si>
  <si>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</si>
  <si>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</si>
  <si>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</si>
  <si>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</si>
  <si>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</si>
  <si>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</si>
  <si>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</si>
  <si>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</si>
  <si>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</si>
  <si>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</si>
  <si>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</si>
  <si>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</si>
  <si>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</si>
  <si>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</si>
  <si>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</si>
  <si>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</si>
  <si>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</si>
  <si>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</si>
  <si>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</si>
  <si>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</si>
  <si>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</si>
  <si>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</si>
  <si>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</si>
  <si>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</si>
  <si>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</si>
  <si>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</si>
  <si>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</si>
  <si>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</si>
  <si>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</si>
  <si>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</si>
  <si>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</si>
  <si>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</si>
  <si>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</si>
  <si>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</si>
  <si>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</si>
  <si>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</si>
  <si>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</si>
  <si>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</si>
  <si>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</si>
  <si>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</si>
  <si>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</si>
  <si>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</si>
  <si>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</si>
  <si>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</si>
  <si>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</si>
  <si>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</si>
  <si>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</si>
  <si>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</si>
  <si>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</si>
  <si>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</si>
  <si>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</si>
  <si>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</si>
  <si>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</si>
  <si>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</si>
  <si>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</si>
  <si>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</si>
  <si>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</si>
  <si>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</si>
  <si>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</si>
  <si>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</si>
  <si>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</si>
  <si>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</si>
  <si>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</si>
  <si>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</si>
  <si>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</si>
  <si>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</si>
  <si>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</si>
  <si>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</si>
  <si>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</si>
  <si>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</si>
  <si>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</si>
  <si>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</si>
  <si>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</si>
  <si>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</si>
  <si>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</si>
  <si>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</si>
  <si>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</si>
  <si>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</si>
  <si>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</si>
  <si>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</si>
  <si>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</si>
  <si>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</si>
  <si>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</si>
  <si>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</si>
  <si>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</si>
  <si>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</si>
  <si>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</si>
  <si>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</si>
  <si>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</si>
  <si>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</si>
  <si>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</si>
  <si>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</si>
  <si>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</si>
  <si>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</si>
  <si>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</si>
  <si>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</si>
  <si>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</si>
  <si>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</si>
  <si>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</si>
  <si>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</si>
  <si>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</si>
  <si>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</si>
  <si>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</si>
  <si>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</si>
  <si>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</si>
  <si>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</si>
  <si>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</si>
  <si>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</si>
  <si>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</si>
  <si>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</si>
  <si>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</si>
  <si>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</si>
  <si>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</si>
  <si>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</si>
  <si>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</si>
  <si>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</si>
  <si>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</si>
  <si>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</si>
  <si>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</si>
  <si>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</si>
  <si>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</si>
  <si>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</si>
  <si>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</si>
  <si>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</si>
  <si>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</si>
  <si>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</si>
  <si>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</si>
  <si>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</si>
  <si>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</si>
  <si>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</si>
  <si>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</si>
  <si>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</si>
  <si>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</si>
  <si>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</si>
  <si>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</si>
  <si>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</si>
  <si>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</si>
  <si>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</si>
  <si>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</si>
  <si>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</si>
  <si>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</si>
  <si>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</si>
  <si>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</si>
  <si>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</si>
  <si>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</si>
  <si>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</si>
  <si>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</si>
  <si>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</si>
  <si>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</si>
  <si>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</si>
  <si>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</si>
  <si>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</si>
  <si>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</si>
  <si>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</si>
  <si>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</si>
  <si>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</si>
  <si>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</si>
  <si>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</si>
  <si>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</si>
  <si>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</si>
  <si>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</si>
  <si>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</si>
  <si>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</si>
  <si>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</si>
  <si>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</si>
  <si>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</si>
  <si>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</si>
  <si>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</si>
  <si>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</si>
  <si>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</si>
  <si>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</si>
  <si>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</si>
  <si>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</si>
  <si>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</si>
  <si>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</si>
  <si>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</si>
  <si>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</si>
  <si>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</si>
  <si>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</si>
  <si>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</si>
  <si>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</si>
  <si>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</si>
  <si>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</si>
  <si>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</si>
  <si>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</si>
  <si>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</si>
  <si>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</si>
  <si>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</si>
  <si>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</si>
  <si>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</si>
  <si>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</si>
  <si>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</si>
  <si>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</si>
  <si>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</si>
  <si>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</si>
  <si>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</si>
  <si>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</si>
  <si>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</si>
  <si>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</si>
  <si>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</si>
  <si>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</si>
  <si>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</si>
  <si>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</si>
  <si>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</si>
  <si>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</si>
  <si>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</si>
  <si>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</si>
  <si>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</si>
  <si>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</si>
  <si>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</si>
  <si>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</si>
  <si>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</si>
  <si>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</si>
  <si>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</si>
  <si>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</si>
  <si>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</si>
  <si>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</si>
  <si>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</si>
  <si>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</si>
  <si>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</si>
  <si>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</si>
  <si>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</si>
  <si>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</si>
  <si>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</si>
  <si>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</si>
  <si>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</si>
  <si>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</si>
  <si>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</si>
  <si>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</si>
  <si>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</si>
  <si>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</si>
  <si>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</si>
  <si>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</si>
  <si>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</si>
  <si>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</si>
  <si>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</si>
  <si>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</si>
  <si>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</si>
  <si>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</si>
  <si>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</si>
  <si>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</si>
  <si>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</si>
  <si>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</si>
  <si>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</si>
  <si>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</si>
  <si>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</si>
  <si>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</si>
  <si>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</si>
  <si>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</si>
  <si>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</si>
  <si>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</si>
  <si>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</si>
  <si>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</si>
  <si>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</si>
  <si>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</si>
  <si>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</si>
  <si>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</si>
  <si>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</si>
  <si>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</si>
  <si>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</si>
  <si>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</si>
  <si>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</si>
  <si>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</si>
  <si>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</si>
  <si>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</si>
  <si>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</si>
  <si>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</si>
  <si>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</si>
  <si>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</si>
  <si>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</si>
  <si>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</si>
  <si>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</si>
  <si>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</si>
  <si>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</si>
  <si>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</si>
  <si>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</si>
  <si>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</si>
  <si>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</si>
  <si>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</si>
  <si>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</si>
  <si>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</si>
  <si>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</si>
  <si>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</si>
  <si>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</si>
  <si>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</si>
  <si>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</si>
  <si>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</si>
  <si>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</si>
  <si>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</si>
  <si>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</si>
  <si>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</si>
  <si>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</si>
  <si>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</si>
  <si>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</si>
  <si>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</si>
  <si>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</si>
  <si>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</si>
  <si>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</si>
  <si>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</si>
  <si>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</si>
  <si>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</si>
  <si>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</si>
  <si>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</si>
  <si>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</si>
  <si>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</si>
  <si>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</si>
  <si>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</si>
  <si>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</si>
  <si>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</si>
  <si>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</si>
  <si>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</si>
  <si>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</si>
  <si>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</si>
  <si>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</si>
  <si>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</si>
  <si>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</si>
  <si>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</si>
  <si>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</si>
  <si>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</si>
  <si>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</si>
  <si>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</si>
  <si>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</si>
  <si>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</si>
  <si>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</si>
  <si>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</si>
  <si>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</si>
  <si>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</si>
  <si>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</si>
  <si>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</si>
  <si>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</si>
  <si>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</si>
  <si>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</si>
  <si>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</si>
  <si>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</si>
  <si>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</si>
  <si>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</si>
  <si>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</si>
  <si>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</si>
  <si>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</si>
  <si>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</si>
  <si>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</si>
  <si>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</si>
  <si>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</si>
  <si>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</si>
  <si>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</si>
  <si>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</si>
  <si>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</si>
  <si>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</si>
  <si>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</si>
  <si>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</si>
  <si>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</si>
  <si>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</si>
  <si>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</si>
  <si>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</si>
  <si>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</si>
  <si>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</si>
  <si>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</si>
  <si>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</si>
  <si>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</si>
  <si>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</si>
  <si>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</si>
  <si>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</si>
  <si>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</si>
  <si>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</si>
  <si>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</si>
  <si>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</si>
  <si>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</si>
  <si>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</si>
  <si>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</si>
  <si>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</si>
  <si>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</si>
  <si>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</si>
  <si>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</si>
  <si>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</si>
  <si>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</si>
  <si>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</si>
  <si>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</si>
  <si>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</si>
  <si>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</si>
  <si>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</si>
  <si>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</si>
  <si>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</si>
  <si>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</si>
  <si>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</si>
  <si>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</si>
  <si>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</si>
  <si>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</si>
  <si>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</si>
  <si>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</si>
  <si>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</si>
  <si>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</si>
  <si>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</si>
  <si>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</si>
  <si>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</si>
  <si>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</si>
  <si>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</si>
  <si>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</si>
  <si>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</si>
  <si>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</si>
  <si>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</si>
  <si>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</si>
  <si>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</si>
  <si>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</si>
  <si>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</si>
  <si>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</si>
  <si>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</si>
  <si>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</si>
  <si>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</si>
  <si>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</si>
  <si>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</si>
  <si>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</si>
  <si>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</si>
  <si>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</si>
  <si>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</si>
  <si>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</si>
  <si>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</si>
  <si>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</si>
  <si>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</si>
  <si>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</si>
  <si>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</si>
  <si>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</si>
  <si>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</si>
  <si>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</si>
  <si>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</si>
  <si>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</si>
  <si>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</si>
  <si>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</si>
  <si>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</si>
  <si>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</si>
  <si>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</si>
  <si>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</si>
  <si>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</si>
  <si>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</si>
  <si>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</si>
  <si>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</si>
  <si>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</si>
  <si>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</si>
  <si>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</si>
  <si>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</si>
  <si>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</si>
  <si>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</si>
  <si>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</si>
  <si>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</si>
  <si>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</si>
  <si>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</si>
  <si>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</si>
  <si>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</si>
  <si>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</si>
  <si>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</si>
  <si>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</si>
  <si>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</si>
  <si>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</si>
  <si>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</si>
  <si>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</si>
  <si>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</si>
  <si>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</si>
  <si>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</si>
  <si>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</si>
  <si>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</si>
  <si>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</si>
  <si>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</si>
  <si>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</si>
  <si>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</si>
  <si>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</si>
  <si>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</si>
  <si>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</si>
  <si>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</si>
  <si>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</si>
  <si>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</si>
  <si>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</si>
  <si>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</si>
  <si>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</si>
  <si>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</si>
  <si>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</si>
  <si>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</si>
  <si>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</si>
  <si>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</si>
  <si>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</si>
  <si>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</si>
  <si>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</si>
  <si>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</si>
  <si>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</si>
  <si>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</si>
  <si>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</si>
  <si>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</si>
  <si>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</si>
  <si>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</si>
  <si>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</si>
  <si>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</si>
  <si>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</si>
  <si>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</si>
  <si>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</si>
  <si>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</si>
  <si>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</si>
  <si>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</si>
  <si>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</si>
  <si>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</si>
  <si>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</si>
  <si>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</si>
  <si>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</si>
  <si>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</si>
  <si>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</si>
  <si>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</si>
  <si>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</si>
  <si>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</si>
  <si>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</si>
  <si>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</si>
  <si>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</si>
  <si>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</si>
  <si>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</si>
  <si>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</si>
  <si>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</si>
  <si>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</si>
  <si>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</si>
  <si>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</si>
  <si>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</si>
  <si>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</si>
  <si>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</si>
  <si>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</si>
  <si>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</si>
  <si>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</si>
  <si>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</si>
  <si>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</si>
  <si>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</si>
  <si>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</si>
  <si>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</si>
  <si>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</si>
  <si>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</si>
  <si>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</si>
  <si>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</si>
  <si>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</si>
  <si>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</si>
  <si>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</si>
  <si>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</si>
  <si>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</si>
  <si>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</si>
  <si>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</si>
  <si>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</si>
  <si>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</si>
  <si>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</si>
  <si>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</si>
  <si>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</si>
  <si>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</si>
  <si>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</si>
  <si>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</si>
  <si>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</si>
  <si>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</si>
  <si>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</si>
  <si>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</si>
  <si>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</si>
  <si>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</si>
  <si>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</si>
  <si>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</si>
  <si>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</si>
  <si>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</si>
  <si>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</si>
  <si>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</si>
  <si>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</si>
  <si>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</si>
  <si>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</si>
  <si>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</si>
  <si>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</si>
  <si>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</si>
  <si>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</si>
  <si>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</si>
  <si>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</si>
  <si>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</si>
  <si>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</si>
  <si>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</si>
  <si>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</si>
  <si>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</si>
  <si>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</si>
  <si>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</si>
  <si>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</si>
  <si>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</si>
  <si>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</si>
  <si>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</si>
  <si>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</si>
  <si>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</si>
  <si>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</si>
  <si>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</si>
  <si>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</si>
  <si>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</si>
  <si>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</si>
  <si>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</si>
  <si>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</si>
  <si>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</si>
  <si>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</si>
  <si>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</si>
  <si>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</si>
  <si>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</si>
  <si>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</si>
  <si>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</si>
  <si>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</si>
  <si>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</si>
  <si>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</si>
  <si>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</si>
  <si>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</si>
  <si>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</si>
  <si>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</si>
  <si>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</si>
  <si>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</si>
  <si>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</si>
  <si>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</si>
  <si>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</si>
  <si>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</si>
  <si>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</si>
  <si>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</si>
  <si>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</si>
  <si>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</si>
  <si>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</si>
  <si>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</si>
  <si>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</si>
  <si>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</si>
  <si>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</si>
  <si>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</si>
  <si>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</si>
  <si>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</si>
  <si>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</si>
  <si>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</si>
  <si>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</si>
  <si>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</si>
  <si>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</si>
  <si>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</si>
  <si>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</si>
  <si>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</si>
  <si>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</si>
  <si>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</si>
  <si>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</si>
  <si>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</si>
  <si>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</si>
  <si>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</si>
  <si>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</si>
  <si>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</si>
  <si>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</si>
  <si>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</si>
  <si>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</si>
  <si>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</si>
  <si>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</si>
  <si>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</si>
  <si>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</si>
  <si>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</si>
  <si>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</si>
  <si>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</si>
  <si>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</si>
  <si>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</si>
  <si>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</si>
  <si>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</si>
  <si>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</si>
  <si>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</si>
  <si>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</si>
  <si>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</si>
  <si>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</si>
  <si>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</si>
  <si>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</si>
  <si>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</si>
  <si>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</si>
  <si>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</si>
  <si>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</si>
  <si>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</si>
  <si>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</si>
  <si>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</si>
  <si>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</si>
  <si>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</si>
  <si>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</si>
  <si>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</si>
  <si>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</si>
  <si>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</si>
  <si>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</si>
  <si>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</si>
  <si>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</si>
  <si>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</si>
  <si>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</si>
  <si>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</si>
  <si>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</si>
  <si>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</si>
  <si>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</si>
  <si>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</si>
  <si>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</si>
  <si>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</si>
  <si>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</si>
  <si>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</si>
  <si>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</si>
  <si>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</si>
  <si>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</si>
  <si>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</si>
  <si>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</si>
  <si>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</si>
  <si>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</si>
  <si>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</si>
  <si>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</si>
  <si>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</si>
  <si>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</si>
  <si>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</si>
  <si>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</si>
  <si>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</si>
  <si>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</si>
  <si>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</si>
  <si>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</si>
  <si>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</si>
  <si>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</si>
  <si>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</si>
  <si>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</si>
  <si>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</si>
  <si>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</si>
  <si>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</si>
  <si>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</si>
  <si>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</si>
  <si>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</si>
  <si>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</si>
  <si>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</si>
  <si>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</si>
  <si>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</si>
  <si>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</si>
  <si>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</si>
  <si>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</si>
  <si>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</si>
  <si>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</si>
  <si>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</si>
  <si>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</si>
  <si>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</si>
  <si>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</si>
  <si>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</si>
  <si>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</si>
  <si>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</si>
  <si>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</si>
  <si>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</si>
  <si>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</si>
  <si>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</si>
  <si>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</si>
  <si>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</si>
  <si>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</si>
  <si>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</si>
  <si>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</si>
  <si>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</si>
  <si>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</si>
  <si>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</si>
  <si>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</si>
  <si>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</si>
  <si>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</si>
  <si>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</si>
  <si>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</si>
  <si>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</si>
  <si>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</si>
  <si>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</si>
  <si>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</si>
  <si>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</si>
  <si>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</si>
  <si>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</si>
  <si>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</si>
  <si>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</si>
  <si>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</si>
  <si>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</si>
  <si>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</si>
  <si>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</si>
  <si>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</si>
  <si>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</si>
  <si>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</si>
  <si>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</si>
  <si>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</si>
  <si>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</si>
  <si>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</si>
  <si>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</si>
  <si>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</si>
  <si>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</si>
  <si>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</si>
  <si>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</si>
  <si>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</si>
  <si>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</si>
  <si>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</si>
  <si>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</si>
  <si>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</si>
  <si>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</si>
  <si>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</si>
  <si>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</si>
  <si>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</si>
  <si>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</si>
  <si>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</si>
  <si>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</si>
  <si>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</si>
  <si>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</si>
  <si>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</si>
  <si>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</si>
  <si>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</si>
  <si>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</si>
  <si>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</si>
  <si>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</si>
  <si>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</si>
  <si>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</si>
  <si>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</si>
  <si>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</si>
  <si>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</si>
  <si>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</si>
  <si>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</si>
  <si>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</si>
  <si>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</si>
  <si>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</si>
  <si>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</si>
  <si>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</si>
  <si>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</si>
  <si>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</si>
  <si>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</si>
  <si>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</si>
  <si>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</si>
  <si>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</si>
  <si>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</si>
  <si>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</si>
  <si>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</si>
  <si>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</si>
  <si>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</si>
  <si>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</si>
  <si>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</si>
  <si>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</si>
  <si>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</si>
  <si>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</si>
  <si>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</si>
  <si>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</si>
  <si>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</si>
  <si>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</si>
  <si>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</si>
  <si>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</si>
  <si>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</si>
  <si>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</si>
  <si>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</si>
  <si>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</si>
  <si>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</si>
  <si>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</si>
  <si>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</si>
  <si>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</si>
  <si>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</si>
  <si>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</si>
  <si>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</si>
  <si>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</si>
  <si>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</si>
  <si>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</si>
  <si>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</si>
  <si>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</si>
  <si>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</si>
  <si>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</si>
  <si>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</si>
  <si>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</si>
  <si>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</si>
  <si>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</si>
  <si>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</si>
  <si>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</si>
  <si>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</si>
  <si>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</si>
  <si>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</si>
  <si>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</si>
  <si>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</si>
  <si>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</si>
  <si>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</si>
  <si>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</si>
  <si>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</si>
  <si>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</si>
  <si>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</si>
  <si>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</si>
  <si>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</si>
  <si>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</si>
  <si>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</si>
  <si>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</si>
  <si>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</si>
  <si>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</si>
  <si>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</si>
  <si>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</si>
  <si>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</si>
  <si>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</si>
  <si>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</si>
  <si>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</si>
  <si>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</si>
  <si>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</si>
  <si>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</si>
  <si>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</si>
  <si>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</si>
  <si>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</si>
  <si>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</si>
  <si>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</si>
  <si>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</si>
  <si>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</si>
  <si>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</si>
  <si>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</si>
  <si>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</si>
  <si>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</si>
  <si>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</si>
  <si>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</si>
  <si>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</si>
  <si>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</si>
  <si>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</si>
  <si>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</si>
  <si>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</si>
  <si>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</si>
  <si>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</si>
  <si>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</si>
  <si>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</si>
  <si>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</si>
  <si>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</si>
  <si>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</si>
  <si>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</si>
  <si>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</si>
  <si>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</si>
  <si>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</si>
  <si>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</si>
  <si>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</si>
  <si>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</si>
  <si>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</si>
  <si>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</si>
  <si>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</si>
  <si>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</si>
  <si>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</si>
  <si>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</si>
  <si>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</si>
  <si>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</si>
  <si>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</si>
  <si>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</si>
  <si>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</si>
  <si>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</si>
  <si>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</si>
  <si>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</si>
  <si>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</si>
  <si>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</si>
  <si>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</si>
  <si>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</si>
  <si>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</si>
  <si>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</si>
  <si>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</si>
  <si>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</si>
  <si>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</si>
  <si>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</si>
  <si>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</si>
  <si>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</si>
  <si>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</si>
  <si>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</si>
  <si>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</si>
  <si>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</si>
  <si>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</si>
  <si>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</si>
  <si>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</si>
  <si>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</si>
  <si>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</si>
  <si>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</si>
  <si>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</si>
  <si>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</si>
  <si>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</si>
  <si>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</si>
  <si>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</si>
  <si>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</si>
  <si>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</si>
  <si>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</si>
  <si>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</si>
  <si>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</si>
  <si>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</si>
  <si>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</si>
  <si>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</si>
  <si>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</si>
  <si>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</si>
  <si>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</si>
  <si>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</si>
  <si>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</si>
  <si>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</si>
  <si>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</si>
  <si>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</si>
  <si>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</si>
  <si>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</si>
  <si>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</si>
  <si>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</si>
  <si>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</si>
  <si>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</si>
  <si>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</si>
  <si>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</si>
  <si>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</si>
  <si>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</si>
  <si>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</si>
  <si>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</si>
  <si>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</si>
  <si>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</si>
  <si>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</si>
  <si>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</si>
  <si>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</si>
  <si>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</si>
  <si>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</si>
  <si>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</si>
  <si>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</si>
  <si>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</si>
  <si>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</si>
  <si>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</si>
  <si>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</si>
  <si>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</si>
  <si>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</si>
  <si>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</si>
  <si>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</si>
  <si>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</si>
  <si>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</si>
  <si>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</si>
  <si>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</si>
  <si>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</si>
  <si>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</si>
  <si>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</si>
  <si>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</si>
  <si>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</si>
  <si>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</si>
  <si>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</si>
  <si>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</si>
  <si>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</si>
  <si>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</si>
  <si>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</si>
  <si>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</si>
  <si>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</si>
  <si>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</si>
  <si>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</si>
  <si>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</si>
  <si>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</si>
  <si>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</si>
  <si>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</si>
  <si>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</si>
  <si>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</si>
  <si>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</si>
  <si>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</si>
  <si>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</si>
  <si>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</si>
  <si>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</si>
  <si>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</si>
  <si>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</si>
  <si>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</si>
  <si>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</si>
  <si>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</si>
  <si>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</si>
  <si>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</si>
  <si>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</si>
  <si>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</si>
  <si>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</si>
  <si>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</si>
  <si>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</si>
  <si>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</si>
  <si>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</si>
  <si>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</si>
  <si>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</si>
  <si>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</si>
  <si>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</si>
  <si>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PCM-20251102-00000637</t>
  </si>
  <si>
    <t xml:space="preserve">team on way need 15 min </t>
  </si>
  <si>
    <t>PCM-20251102-00000655</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</si>
  <si>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</si>
  <si>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</si>
  <si>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</si>
  <si>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</si>
  <si>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</si>
  <si>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</si>
  <si>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</si>
  <si>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</si>
  <si>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</si>
  <si>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</si>
  <si>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</si>
  <si>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</si>
  <si>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</si>
  <si>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</si>
  <si>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</si>
  <si>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</si>
  <si>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</si>
  <si>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</si>
  <si>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</si>
  <si>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</si>
  <si>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</si>
  <si>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</si>
  <si>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</si>
  <si>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</si>
  <si>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</si>
  <si>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</si>
  <si>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</si>
  <si>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</si>
  <si>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</si>
  <si>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</si>
  <si>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</si>
  <si>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</si>
  <si>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</si>
  <si>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</si>
  <si>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</si>
  <si>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</si>
  <si>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</si>
  <si>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</si>
  <si>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</si>
  <si>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</si>
  <si>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</si>
  <si>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</si>
  <si>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</si>
  <si>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</si>
  <si>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</si>
  <si>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</si>
  <si>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</si>
  <si>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</si>
  <si>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</si>
  <si>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</si>
  <si>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</si>
  <si>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</si>
  <si>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</si>
  <si>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</si>
  <si>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</si>
  <si>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</si>
  <si>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</si>
  <si>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</si>
  <si>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</si>
  <si>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</si>
  <si>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</si>
  <si>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</si>
  <si>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</si>
  <si>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</si>
  <si>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</si>
  <si>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</si>
  <si>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</si>
  <si>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</si>
  <si>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</si>
  <si>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</si>
  <si>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</si>
  <si>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</si>
  <si>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</si>
  <si>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</si>
  <si>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</si>
  <si>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</si>
  <si>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</si>
  <si>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</si>
  <si>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</si>
  <si>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</si>
  <si>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</si>
  <si>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</si>
  <si>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</si>
  <si>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</si>
  <si>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</si>
  <si>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</si>
  <si>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</si>
  <si>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</si>
  <si>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Restored by PG</t>
  </si>
  <si>
    <t>PCM-20251102-00000632</t>
  </si>
  <si>
    <t>EM team on the way ETA 30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</si>
  <si>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</si>
  <si>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</si>
  <si>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</si>
  <si>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</si>
  <si>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</si>
  <si>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</si>
  <si>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</si>
  <si>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</si>
  <si>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</si>
  <si>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</si>
  <si>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</si>
  <si>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</si>
  <si>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</si>
  <si>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moved need 40 min</t>
  </si>
  <si>
    <t>PCM-20251102-00000702</t>
  </si>
  <si>
    <t>EM Team on the way ETA: 40 Mins</t>
  </si>
  <si>
    <t>PCM-20251102-00000087</t>
  </si>
  <si>
    <t>Minor</t>
  </si>
  <si>
    <t xml:space="preserve">Sector flapping at LTE due to RM issue under arrangement </t>
  </si>
  <si>
    <t>PCM-20251102-00000685</t>
  </si>
  <si>
    <t xml:space="preserve">access issue located in fursan island </t>
  </si>
  <si>
    <t>PCM-20251102-00000697</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</si>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</sst>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7" dataDxfId="156" headerRowBorderDxfId="154" tableBorderDxfId="155" totalsRowBorderDxfId="153">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2" totalsRowShown="0" headerRowDxfId="64" dataDxfId="63" headerRowBorderDxfId="61" tableBorderDxfId="62">
  <autoFilter ref="A1:L10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9" totalsRowShown="0" headerRowDxfId="15" dataDxfId="14" headerRowBorderDxfId="12" tableBorderDxfId="13">
  <autoFilter ref="A1:L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300.4587166666679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69" t="s">
        <v>13615</v>
      </c>
      <c r="E3" s="134" t="s">
        <v>39021</v>
      </c>
      <c r="F3" s="135">
        <v>45963.349953703706</v>
      </c>
      <c r="G3" s="136">
        <f ca="1">IFERROR(NOW()-F3,"")</f>
        <v>5.7188888888049405E-2</v>
      </c>
      <c r="H3" s="135">
        <v>45963.322395833333</v>
      </c>
      <c r="I3" s="133" t="str">
        <f>IFERROR(VLOOKUP(D3,DB!A:F,6,0),"")</f>
        <v>SCECO+STB</v>
      </c>
      <c r="J3" s="133" t="str">
        <f>IFERROR(VLOOKUP(D3,DB!A:G,7,0),"")</f>
        <v>Good</v>
      </c>
      <c r="K3" s="137" t="s">
        <v>39024</v>
      </c>
      <c r="L3" s="138" t="str">
        <f>IFERROR(VLOOKUP(D3,DB!A:I,9,0),"")</f>
        <v>Latis</v>
      </c>
    </row>
    <row r="4" spans="1:15" ht="15" customHeight="1">
      <c r="A4" s="170" t="s">
        <v>39025</v>
      </c>
      <c r="B4" s="133" t="str">
        <f>IFERROR(VLOOKUP(D4,DB!A:K,11,0),"")</f>
        <v>R1</v>
      </c>
      <c r="C4" s="133">
        <v>1</v>
      </c>
      <c r="D4" s="169" t="s">
        <v>21294</v>
      </c>
      <c r="E4" s="134" t="s">
        <v>39021</v>
      </c>
      <c r="F4" s="135">
        <v>45963.358518518522</v>
      </c>
      <c r="G4" s="136">
        <f ca="1">IFERROR(NOW()-F4,"")</f>
        <v>4.8624074071994983E-2</v>
      </c>
      <c r="H4" s="135">
        <v>45963.353530092594</v>
      </c>
      <c r="I4" s="133" t="str">
        <f>IFERROR(VLOOKUP(D4,DB!A:F,6,0),"")</f>
        <v>Generator-SG</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45963.407142592594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45963.407142592594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45963.407142592594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45963.407142592594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45963.407142592594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45963.407142592594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45963.407142592594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45963.407142592594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45963.407142592594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45963.407142592594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45963.407142592594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45963.407142592594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45963.407142592594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45963.407142592594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45963.407142592594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45963.407142592594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45963.407142592594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45963.407142592594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45963.407142592594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45963.407142592594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45963.407142592594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45963.407142592594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45963.407142592594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45963.407142592594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45963.407142592594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45963.407142592594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45963.407142592594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45963.407142592594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45963.407142592594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45963.407142592594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45963.407142592594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45963.407142592594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45963.407142592594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45963.407142592594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45963.407142592594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45963.407142592594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45963.407142592594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45963.407142592594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45963.407142592594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45963.407142592594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45963.407142592594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45963.407142592594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45963.407142592594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45963.407142592594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45963.407142592594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45963.407142592594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45963.407142592594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45963.407142592594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45963.407142592594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45963.407142592594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45963.407142592594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45963.407142592594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45963.407142592594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45963.407142592594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45963.407142592594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45963.407142592594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45963.407142592594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45963.407142592594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45963.407142592594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45963.407142592594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45963.407142592594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45963.407142592594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45963.407142592594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45963.407142592594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45963.407142592594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45963.407142592594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45963.407142592594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45963.407142592594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45963.407142592594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45963.407142592594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45963.407142592594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45963.407142592594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45963.407142592594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45963.407142592594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45963.407142592594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45963.407142592594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45963.407142592594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45963.407142592594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45963.407142592594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45963.407142592594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45963.407142592594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45963.407142592594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45963.407142592594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45963.407142592594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45963.407142592594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45963.407142592594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45963.407142592594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45963.407142592594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45963.407142592594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45963.407142592594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45963.407142592594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45963.407142592594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45963.407142592594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45963.407142592594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45963.407142592594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45963.407142592594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45963.407142592594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45963.407142592594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45963.407142592594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45963.407142592594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45963.407142592594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45963.407142592594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45963.407142592594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45963.407142592594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45963.407142592594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45963.407142592594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45963.407142592594</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45963.407142592594</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45963.407142592594</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45963.407142592594</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45963.407142592594</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C31CC4CD-70FC-41ED-A90C-A8BF1083933E}"/>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workbookViewId="0">
      <selection activeCell="E6" sqref="E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138.40730462963256</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4.6650592592632165</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39111</v>
      </c>
      <c r="B5" s="18" t="str">
        <f>IFERROR(VLOOKUP(D5,DB!A:K,11,0),"")</f>
        <v>R2</v>
      </c>
      <c r="C5" s="18">
        <v>1</v>
      </c>
      <c r="D5" s="18" t="s">
        <v>19048</v>
      </c>
      <c r="E5" s="113" t="s">
        <v>39021</v>
      </c>
      <c r="F5" s="114">
        <v>45962.773888888885</v>
      </c>
      <c r="G5" s="115">
        <f ca="1">IFERROR(NOW()-F5,"-")</f>
        <v>0.63325370370876044</v>
      </c>
      <c r="H5" s="114">
        <v>45962.773888888885</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1</v>
      </c>
      <c r="D6" s="19" t="s">
        <v>26023</v>
      </c>
      <c r="E6" s="113" t="s">
        <v>39021</v>
      </c>
      <c r="F6" s="114">
        <v>45963.339768518519</v>
      </c>
      <c r="G6" s="115">
        <f ca="1">IFERROR(NOW()-F6,"-")</f>
        <v>6.7374074074905366E-2</v>
      </c>
      <c r="H6" s="114">
        <v>45963.334791666668</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45963.407142592594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45963.407142592594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45963.407142592594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45963.407142592594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45963.407142592594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45963.407142592594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45963.407142592594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45963.407142592594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45963.407142592594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45963.407142592594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45963.407142592594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45963.407142592594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45963.407142592594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45963.407142592594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45963.407142592594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45963.407142592594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45963.407142592594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45963.407142592594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45963.407142592594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45963.407142592594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45963.407142592594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45963.407142592594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45963.407142592594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45963.407142592594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45963.407142592594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45963.407142592594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45963.407142592594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45963.407142592594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45963.407142592594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45963.407142592594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45963.407142592594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45963.407142592594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45963.407142592594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45963.407142592594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45963.407142592594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45963.407142592594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45963.407142592594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45963.407142592594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45963.407142592594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45963.407142592594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45963.407142592594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45963.407142592594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45963.407142592594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45963.407142592594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45963.407142592594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45963.407142592594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45963.407142592594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45963.407142592594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45963.407142592594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45963.407142592594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45963.407142592594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45963.407142592594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45963.407142592594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45963.407142592594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45963.407142592594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45963.407142592594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45963.407142592594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45963.407142592594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45963.407142592594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45963.407142592594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45963.407142592594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45963.407142592594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45963.407142592594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45963.407142592594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45963.407142592594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45963.407142592594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45963.407142592594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45963.407142592594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45963.407142592594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45963.407142592594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45963.407142592594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45963.407142592594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45963.407142592594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45963.407142592594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45963.407142592594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45963.407142592594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45963.407142592594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45963.407142592594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45963.407142592594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45963.407142592594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45963.407142592594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45963.407142592594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45963.407142592594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45963.407142592594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45963.407142592594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45963.407142592594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45963.407142592594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45963.407142592594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45963.407142592594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45963.407142592594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45963.407142592594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45963.407142592594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45963.407142592594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45963.407142592594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45963.407142592594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45963.407142592594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45963.407142592594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45963.407142592594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45963.407142592594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45963.407142592594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45963.407142592594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45963.407142592594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45963.407142592594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45963.407142592594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45963.407142592594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45963.407142592594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45963.407142592594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45963.407142592594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45963.407142592594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45963.407142592594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45963.407142592594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45963.407142592594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45963.407142592594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45963.407142592594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45963.407142592594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45963.407142592594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45963.407142592594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45963.407142592594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45963.407142592594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45963.407142592594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45963.407142592594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45963.407142592594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45963.407142592594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45963.407142592594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45963.407142592594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45963.407142592594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45963.407142592594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45963.407142592594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45963.407142592594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45963.407142592594</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45963.407142592594</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45963.407142592594</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45963.407142592594</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45963.407142592594</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45963.407142592594</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45963.407142592594</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45963.407142592594</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45963.407142592594</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45963.407142592594</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45963.407142592594</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60"/>
      <c r="B147" s="161" t="str">
        <f>IFERROR(VLOOKUP(D147,DB!A:K,11,0),"")</f>
        <v/>
      </c>
      <c r="C147" s="161"/>
      <c r="D147" s="161"/>
      <c r="E147" s="162"/>
      <c r="F147" s="163"/>
      <c r="G147" s="164">
        <f ca="1">IFERROR(NOW()-F147,"-")</f>
        <v>45963.407142592594</v>
      </c>
      <c r="H147" s="163"/>
      <c r="I147" s="161" t="str">
        <f>IFERROR(VLOOKUP(D147,DB!A:F,6,0),"")</f>
        <v/>
      </c>
      <c r="J147" s="161" t="str">
        <f>IFERROR(VLOOKUP(D147,DB!A:G,7,0),"")</f>
        <v/>
      </c>
      <c r="K147" s="165"/>
      <c r="L147" s="161" t="str">
        <f>IFERROR(VLOOKUP(D147,DB!A:I,9,0),"")</f>
        <v/>
      </c>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161"/>
      <c r="BB147" s="161"/>
      <c r="BC147" s="161"/>
      <c r="BD147" s="161"/>
      <c r="BE147" s="161"/>
      <c r="BF147" s="161"/>
      <c r="BG147" s="161"/>
      <c r="BH147" s="161"/>
      <c r="BI147" s="161"/>
      <c r="BJ147" s="161"/>
      <c r="BK147" s="161"/>
      <c r="BL147" s="161"/>
      <c r="BM147" s="161"/>
      <c r="BN147" s="161"/>
      <c r="BO147" s="161"/>
      <c r="BP147" s="161"/>
      <c r="BQ147" s="161"/>
      <c r="BR147" s="161"/>
      <c r="BS147" s="161"/>
      <c r="BT147" s="161"/>
      <c r="BU147" s="161"/>
      <c r="BV147" s="161"/>
      <c r="BW147" s="161"/>
      <c r="BX147" s="161"/>
      <c r="BY147" s="161"/>
      <c r="BZ147" s="161"/>
      <c r="CA147" s="161"/>
      <c r="CB147" s="161"/>
      <c r="CC147" s="161"/>
      <c r="CD147" s="161"/>
      <c r="CE147" s="161"/>
      <c r="CF147" s="161"/>
      <c r="CG147" s="161"/>
      <c r="CH147" s="161"/>
      <c r="CI147" s="161"/>
      <c r="CJ147" s="166"/>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2"/>
  <sheetViews>
    <sheetView workbookViewId="0">
      <selection activeCell="F6" sqref="F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39115</v>
      </c>
      <c r="B2" s="62" t="str">
        <f>IFERROR(VLOOKUP(D2,DB!A:K,11,0),"")</f>
        <v>R3</v>
      </c>
      <c r="C2" s="18">
        <v>1</v>
      </c>
      <c r="D2" s="18" t="s">
        <v>23978</v>
      </c>
      <c r="E2" s="18" t="s">
        <v>39021</v>
      </c>
      <c r="F2" s="20">
        <v>45963.305798611109</v>
      </c>
      <c r="G2" s="21">
        <f t="shared" ref="G2:G43" ca="1" si="0">IFERROR(NOW()-F2,"-")</f>
        <v>0.10134398148511536</v>
      </c>
      <c r="H2" s="22">
        <v>45963.342291666668</v>
      </c>
      <c r="I2" s="19" t="str">
        <f>IFERROR(VLOOKUP(D2,DB!A:F,6,0),"")</f>
        <v>SCECO</v>
      </c>
      <c r="J2" s="18" t="str">
        <f>IFERROR(VLOOKUP(D2,DB!A:G,7,0),"")</f>
        <v>Vandalized</v>
      </c>
      <c r="K2" s="46" t="s">
        <v>39116</v>
      </c>
      <c r="L2" s="23" t="str">
        <f>IFERROR(VLOOKUP(D2,DB!A:I,9,0),"")</f>
        <v>Latis</v>
      </c>
    </row>
    <row r="3" spans="1:13" ht="15" customHeight="1">
      <c r="A3" s="19"/>
      <c r="B3" s="62" t="str">
        <f>IFERROR(VLOOKUP(D3,DB!A:K,11,0),"")</f>
        <v/>
      </c>
      <c r="C3" s="18"/>
      <c r="D3" s="18"/>
      <c r="E3" s="18"/>
      <c r="F3" s="20"/>
      <c r="G3" s="21">
        <f t="shared" ca="1" si="0"/>
        <v>45963.407142592594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45963.407142592594</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45963.407142592594</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45963.407142592594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45963.407142592594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45963.407142592594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45963.407142592594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45963.407142592594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45963.407142592594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45963.407142592594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45963.407142592594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45963.407142592594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45963.407142592594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45963.407142592594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45963.407142592594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45963.407142592594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45963.407142592594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45963.407142592594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45963.407142592594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45963.407142592594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45963.407142592594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45963.407142592594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45963.407142592594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45963.407142592594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45963.407142592594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45963.407142592594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45963.407142592594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45963.407142592594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45963.407142592594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45963.407142592594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45963.407142592594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45963.407142592594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45963.407142592594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45963.407142592594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45963.407142592594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45963.407142592594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45963.407142592594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45963.407142592594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45963.407142592594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45963.407142592594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45963.407142592594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ref="G44:G107" ca="1" si="1">IFERROR(NOW()-F44,"-")</f>
        <v>45963.407142592594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45963.407142592594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45963.407142592594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45963.407142592594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45963.407142592594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45963.407142592594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45963.407142592594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45963.407142592594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45963.407142592594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45963.407142592594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45963.407142592594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45963.407142592594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45963.407142592594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45963.407142592594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45963.407142592594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45963.407142592594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45963.407142592594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45963.407142592594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45963.407142592594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45963.407142592594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45963.407142592594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45963.407142592594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45963.407142592594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45963.407142592594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45963.407142592594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45963.407142592594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45963.407142592594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45963.407142592594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45963.407142592594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45963.407142592594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45963.407142592594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45963.407142592594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45963.407142592594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45963.407142592594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45963.407142592594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45963.407142592594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45963.407142592594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45963.407142592594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45963.407142592594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45963.407142592594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45963.407142592594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45963.407142592594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45963.407142592594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45963.407142592594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45963.407142592594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45963.407142592594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45963.407142592594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45963.407142592594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45963.407142592594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45963.407142592594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45963.407142592594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45963.407142592594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45963.407142592594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45963.407142592594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45963.407142592594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45963.407142592594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45963.407142592594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45963.407142592594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45963.407142592594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45963.407142592594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45963.407142592594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45963.407142592594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45963.407142592594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45963.407142592594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ref="G108:G171" ca="1" si="2">IFERROR(NOW()-F108,"-")</f>
        <v>45963.407142592594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45963.407142592594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45963.407142592594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45963.407142592594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45963.407142592594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45963.407142592594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45963.407142592594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45963.407142592594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45963.407142592594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45963.407142592594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45963.407142592594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45963.407142592594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45963.407142592594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45963.407142592594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45963.407142592594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45963.407142592594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45963.407142592594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45963.407142592594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45963.407142592594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45963.407142592594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45963.407142592594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45963.407142592594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45963.407142592594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45963.407142592594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45963.407142592594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45963.407142592594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45963.407142592594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45963.407142592594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45963.407142592594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45963.407142592594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45963.407142592594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45963.407142592594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45963.407142592594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45963.407142592594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45963.407142592594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45963.407142592594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45963.407142592594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45963.407142592594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45963.407142592594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45963.407142592594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45963.407142592594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45963.407142592594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45963.407142592594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45963.407142592594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45963.407142592594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45963.407142592594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45963.407142592594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45963.407142592594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45963.407142592594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45963.407142592594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45963.407142592594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45963.407142592594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45963.407142592594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45963.407142592594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45963.407142592594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45963.407142592594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45963.407142592594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45963.407142592594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45963.407142592594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45963.407142592594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45963.407142592594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45963.407142592594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45963.407142592594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45963.407142592594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ref="G172:G235" ca="1" si="3">IFERROR(NOW()-F172,"-")</f>
        <v>45963.407142592594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45963.407142592594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45963.407142592594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45963.407142592594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45963.407142592594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45963.407142592594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45963.407142592594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45963.407142592594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45963.407142592594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45963.407142592594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45963.407142592594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45963.407142592594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45963.407142592594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45963.407142592594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45963.407142592594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45963.407142592594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45963.407142592594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45963.407142592594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45963.407142592594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45963.407142592594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45963.407142592594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45963.407142592594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45963.407142592594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45963.407142592594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45963.407142592594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45963.407142592594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45963.407142592594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45963.407142592594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45963.407142592594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45963.407142592594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45963.407142592594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45963.407142592594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45963.407142592594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45963.407142592594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45963.407142592594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45963.407142592594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45963.407142592594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45963.407142592594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45963.407142592594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45963.407142592594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45963.407142592594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45963.407142592594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45963.407142592594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45963.407142592594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45963.407142592594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45963.407142592594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45963.407142592594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45963.407142592594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45963.407142592594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45963.407142592594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45963.407142592594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45963.407142592594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45963.407142592594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45963.407142592594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45963.407142592594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45963.407142592594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45963.407142592594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45963.407142592594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45963.407142592594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45963.407142592594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45963.407142592594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45963.407142592594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45963.407142592594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45963.407142592594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ref="G236:G299" ca="1" si="4">IFERROR(NOW()-F236,"-")</f>
        <v>45963.407142592594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45963.407142592594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45963.407142592594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45963.407142592594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45963.407142592594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45963.407142592594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45963.407142592594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45963.407142592594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45963.407142592594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45963.407142592594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45963.407142592594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45963.407142592594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45963.407142592594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45963.407142592594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45963.407142592594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45963.407142592594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45963.407142592594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45963.407142592594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45963.407142592594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45963.407142592594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45963.407142592594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45963.407142592594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45963.407142592594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45963.407142592594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45963.407142592594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45963.407142592594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45963.407142592594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45963.407142592594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45963.407142592594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45963.407142592594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45963.407142592594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45963.407142592594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45963.407142592594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45963.407142592594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45963.407142592594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45963.407142592594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45963.407142592594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45963.407142592594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45963.407142592594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45963.407142592594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45963.407142592594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45963.407142592594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45963.407142592594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45963.407142592594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45963.407142592594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45963.407142592594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45963.407142592594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45963.407142592594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45963.407142592594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45963.407142592594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45963.407142592594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45963.407142592594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45963.407142592594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45963.407142592594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45963.407142592594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45963.407142592594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45963.407142592594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45963.407142592594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45963.407142592594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45963.407142592594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45963.407142592594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45963.407142592594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45963.407142592594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45963.407142592594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ref="G300:G363" ca="1" si="5">IFERROR(NOW()-F300,"-")</f>
        <v>45963.407142592594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45963.407142592594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45963.407142592594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45963.407142592594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45963.407142592594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45963.407142592594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45963.407142592594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45963.407142592594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45963.407142592594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45963.407142592594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45963.407142592594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45963.407142592594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45963.407142592594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45963.407142592594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45963.407142592594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45963.407142592594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45963.407142592594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45963.407142592594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45963.407142592594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45963.407142592594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45963.407142592594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45963.407142592594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45963.407142592594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45963.407142592594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45963.407142592594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45963.407142592594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45963.407142592594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45963.407142592594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45963.407142592594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45963.407142592594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45963.407142592594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45963.407142592594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45963.407142592594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45963.407142592594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45963.407142592594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45963.407142592594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45963.407142592594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45963.407142592594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45963.407142592594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45963.407142592594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45963.407142592594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45963.407142592594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45963.407142592594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45963.407142592594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45963.407142592594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45963.407142592594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45963.407142592594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45963.407142592594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45963.407142592594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45963.407142592594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45963.407142592594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45963.407142592594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45963.407142592594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45963.407142592594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45963.407142592594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45963.407142592594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45963.407142592594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45963.407142592594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45963.407142592594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45963.407142592594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45963.407142592594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45963.407142592594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45963.407142592594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45963.407142592594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ref="G364:G427" ca="1" si="6">IFERROR(NOW()-F364,"-")</f>
        <v>45963.407142592594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45963.407142592594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45963.407142592594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45963.407142592594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45963.407142592594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45963.407142592594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45963.407142592594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45963.407142592594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45963.407142592594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45963.407142592594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45963.407142592594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45963.407142592594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45963.407142592594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45963.407142592594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45963.407142592594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45963.407142592594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45963.407142592594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45963.407142592594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45963.407142592594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45963.407142592594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45963.407142592594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45963.407142592594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45963.407142592594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45963.407142592594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45963.407142592594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45963.407142592594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45963.407142592594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45963.407142592594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45963.407142592594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45963.407142592594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45963.407142592594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45963.407142592594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45963.407142592594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45963.407142592594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45963.407142592594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45963.407142592594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45963.407142592594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45963.407142592594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45963.407142592594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45963.407142592594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45963.407142592594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45963.407142592594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45963.407142592594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45963.407142592594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45963.407142592594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45963.407142592594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45963.407142592594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45963.407142592594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45963.407142592594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45963.407142592594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45963.407142592594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45963.407142592594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45963.407142592594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45963.407142592594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45963.407142592594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45963.407142592594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45963.407142592594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45963.407142592594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45963.407142592594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45963.407142592594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45963.407142592594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45963.407142592594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45963.407142592594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45963.407142592594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ref="G428:G491" ca="1" si="7">IFERROR(NOW()-F428,"-")</f>
        <v>45963.407142592594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45963.407142592594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45963.407142592594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45963.407142592594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45963.407142592594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45963.407142592594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45963.407142592594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45963.407142592594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45963.407142592594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45963.407142592594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45963.407142592594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45963.407142592594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45963.407142592594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45963.407142592594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45963.407142592594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45963.407142592594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45963.407142592594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45963.407142592594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45963.407142592594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45963.407142592594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45963.407142592594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45963.407142592594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45963.407142592594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45963.407142592594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45963.407142592594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45963.407142592594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45963.407142592594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45963.407142592594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45963.407142592594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45963.407142592594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45963.407142592594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45963.407142592594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45963.407142592594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45963.407142592594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45963.407142592594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45963.407142592594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45963.407142592594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45963.407142592594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45963.407142592594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45963.407142592594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45963.407142592594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45963.407142592594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45963.407142592594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45963.407142592594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45963.407142592594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45963.407142592594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45963.407142592594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45963.407142592594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45963.407142592594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45963.407142592594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45963.407142592594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45963.407142592594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45963.407142592594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45963.407142592594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45963.407142592594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45963.407142592594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45963.407142592594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45963.407142592594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45963.407142592594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45963.407142592594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45963.407142592594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45963.407142592594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45963.407142592594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45963.407142592594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ref="G492:G555" ca="1" si="8">IFERROR(NOW()-F492,"-")</f>
        <v>45963.407142592594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45963.407142592594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45963.407142592594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45963.407142592594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45963.407142592594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45963.407142592594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45963.407142592594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45963.407142592594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45963.407142592594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45963.407142592594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45963.407142592594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45963.407142592594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45963.407142592594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45963.407142592594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45963.407142592594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45963.407142592594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45963.407142592594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45963.407142592594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45963.407142592594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45963.407142592594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45963.407142592594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45963.407142592594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45963.407142592594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45963.407142592594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45963.407142592594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45963.407142592594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45963.407142592594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45963.407142592594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45963.407142592594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45963.407142592594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45963.407142592594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45963.407142592594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45963.407142592594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45963.407142592594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45963.407142592594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45963.407142592594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45963.407142592594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45963.407142592594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45963.407142592594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45963.407142592594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45963.407142592594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45963.407142592594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45963.407142592594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45963.407142592594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45963.407142592594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45963.407142592594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45963.407142592594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45963.407142592594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45963.407142592594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45963.407142592594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45963.407142592594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45963.407142592594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45963.407142592594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45963.407142592594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45963.407142592594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45963.407142592594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45963.407142592594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45963.407142592594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45963.407142592594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45963.407142592594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45963.407142592594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45963.407142592594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45963.407142592594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45963.407142592594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ref="G556:G619" ca="1" si="9">IFERROR(NOW()-F556,"-")</f>
        <v>45963.407142592594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45963.407142592594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45963.407142592594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45963.407142592594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45963.407142592594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45963.407142592594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45963.407142592594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45963.407142592594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45963.407142592594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45963.407142592594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45963.407142592594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45963.407142592594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45963.407142592594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45963.407142592594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45963.407142592594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45963.407142592594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45963.407142592594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45963.407142592594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45963.407142592594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45963.407142592594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45963.407142592594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45963.407142592594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45963.407142592594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45963.407142592594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45963.407142592594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45963.407142592594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45963.407142592594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45963.407142592594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45963.407142592594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45963.407142592594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45963.407142592594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45963.407142592594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45963.407142592594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45963.407142592594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45963.407142592594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45963.407142592594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45963.407142592594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45963.407142592594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45963.407142592594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45963.407142592594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45963.407142592594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45963.407142592594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45963.407142592594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45963.407142592594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45963.407142592594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45963.407142592594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45963.407142592594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45963.407142592594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45963.407142592594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45963.407142592594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45963.407142592594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45963.407142592594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45963.407142592594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45963.407142592594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45963.407142592594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45963.407142592594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45963.407142592594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45963.407142592594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45963.407142592594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45963.407142592594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45963.407142592594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45963.407142592594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45963.407142592594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45963.407142592594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ref="G620:G683" ca="1" si="10">IFERROR(NOW()-F620,"-")</f>
        <v>45963.407142592594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45963.407142592594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45963.407142592594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45963.407142592594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45963.407142592594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45963.407142592594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45963.407142592594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45963.407142592594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45963.407142592594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45963.407142592594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45963.407142592594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45963.407142592594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45963.407142592594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45963.407142592594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45963.407142592594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45963.407142592594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45963.407142592594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45963.407142592594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45963.407142592594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45963.407142592594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45963.407142592594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45963.407142592594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45963.407142592594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45963.407142592594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45963.407142592594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45963.407142592594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45963.407142592594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45963.407142592594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45963.407142592594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45963.407142592594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45963.407142592594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45963.407142592594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45963.407142592594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45963.407142592594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45963.407142592594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45963.407142592594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45963.407142592594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45963.407142592594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45963.407142592594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45963.407142592594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45963.407142592594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45963.407142592594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45963.407142592594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45963.407142592594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45963.407142592594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45963.407142592594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45963.407142592594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45963.407142592594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45963.407142592594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45963.407142592594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45963.407142592594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45963.407142592594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45963.407142592594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45963.407142592594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45963.407142592594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45963.407142592594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45963.407142592594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45963.407142592594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45963.407142592594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45963.407142592594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45963.407142592594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45963.407142592594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45963.407142592594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45963.407142592594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ref="G684:G747" ca="1" si="11">IFERROR(NOW()-F684,"-")</f>
        <v>45963.407142592594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45963.407142592594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45963.407142592594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45963.407142592594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45963.407142592594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45963.407142592594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45963.407142592594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45963.407142592594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45963.407142592594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45963.407142592594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45963.407142592594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45963.407142592594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45963.407142592594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45963.407142592594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45963.407142592594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45963.407142592594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45963.407142592594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45963.407142592594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45963.407142592594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45963.407142592594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45963.407142592594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45963.407142592594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45963.407142592594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45963.407142592594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45963.407142592594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45963.407142592594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45963.407142592594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45963.407142592594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45963.407142592594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45963.407142592594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45963.407142592594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45963.407142592594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45963.407142592594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45963.407142592594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45963.407142592594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45963.407142592594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45963.407142592594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45963.407142592594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45963.407142592594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45963.407142592594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45963.407142592594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45963.407142592594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45963.407142592594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45963.407142592594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45963.407142592594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45963.407142592594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45963.407142592594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45963.407142592594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45963.407142592594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45963.407142592594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45963.407142592594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45963.407142592594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45963.407142592594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45963.407142592594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45963.407142592594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45963.407142592594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45963.407142592594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45963.407142592594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45963.407142592594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45963.407142592594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45963.407142592594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45963.407142592594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45963.407142592594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45963.407142592594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ref="G748:G811" ca="1" si="12">IFERROR(NOW()-F748,"-")</f>
        <v>45963.407142592594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45963.407142592594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45963.407142592594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45963.407142592594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45963.407142592594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45963.407142592594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45963.407142592594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45963.407142592594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45963.407142592594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45963.407142592594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45963.407142592594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45963.407142592594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45963.407142592594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45963.407142592594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45963.407142592594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45963.407142592594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45963.407142592594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45963.407142592594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45963.407142592594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45963.407142592594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45963.407142592594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45963.407142592594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45963.407142592594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45963.407142592594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45963.407142592594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45963.407142592594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45963.407142592594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45963.407142592594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45963.407142592594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45963.407142592594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45963.407142592594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45963.407142592594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45963.407142592594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45963.407142592594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45963.407142592594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45963.407142592594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45963.407142592594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45963.407142592594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45963.407142592594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45963.407142592594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45963.407142592594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45963.407142592594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45963.407142592594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45963.407142592594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45963.407142592594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45963.407142592594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45963.407142592594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45963.407142592594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45963.407142592594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45963.407142592594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45963.407142592594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45963.407142592594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45963.407142592594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45963.407142592594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45963.407142592594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45963.407142592594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45963.407142592594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45963.407142592594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45963.407142592594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45963.407142592594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45963.407142592594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45963.407142592594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45963.407142592594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45963.407142592594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ref="G812:G875" ca="1" si="13">IFERROR(NOW()-F812,"-")</f>
        <v>45963.407142592594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45963.407142592594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45963.407142592594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45963.407142592594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45963.407142592594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45963.407142592594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45963.407142592594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45963.407142592594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45963.407142592594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45963.407142592594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45963.407142592594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45963.407142592594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45963.407142592594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45963.407142592594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45963.407142592594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45963.407142592594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45963.407142592594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45963.407142592594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45963.407142592594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45963.407142592594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45963.407142592594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45963.407142592594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45963.407142592594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45963.407142592594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45963.407142592594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45963.407142592594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45963.407142592594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45963.407142592594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45963.407142592594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45963.407142592594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45963.407142592594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45963.407142592594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45963.407142592594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45963.407142592594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45963.407142592594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45963.407142592594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45963.407142592594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45963.407142592594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45963.407142592594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45963.407142592594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45963.407142592594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45963.407142592594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45963.407142592594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45963.407142592594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45963.407142592594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45963.407142592594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45963.407142592594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45963.407142592594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45963.407142592594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45963.407142592594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45963.407142592594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45963.407142592594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45963.407142592594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45963.407142592594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45963.407142592594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45963.407142592594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45963.407142592594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45963.407142592594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45963.407142592594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45963.407142592594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45963.407142592594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45963.407142592594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45963.407142592594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45963.407142592594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ref="G876:G939" ca="1" si="14">IFERROR(NOW()-F876,"-")</f>
        <v>45963.407142592594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45963.407142592594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45963.407142592594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45963.407142592594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45963.407142592594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45963.407142592594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45963.407142592594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45963.407142592594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45963.407142592594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45963.407142592594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45963.407142592594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45963.407142592594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45963.407142592594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45963.407142592594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45963.407142592594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45963.407142592594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45963.407142592594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45963.407142592594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45963.407142592594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45963.407142592594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45963.407142592594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45963.407142592594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45963.407142592594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45963.407142592594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45963.407142592594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45963.407142592594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45963.407142592594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45963.407142592594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45963.407142592594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45963.407142592594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45963.407142592594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45963.407142592594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45963.407142592594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45963.407142592594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45963.407142592594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45963.407142592594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45963.407142592594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45963.407142592594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45963.407142592594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45963.407142592594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45963.407142592594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45963.407142592594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45963.407142592594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45963.407142592594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45963.407142592594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45963.407142592594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45963.407142592594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45963.407142592594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45963.407142592594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45963.407142592594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45963.407142592594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45963.407142592594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45963.407142592594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45963.407142592594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45963.407142592594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45963.407142592594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45963.407142592594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45963.407142592594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45963.407142592594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45963.407142592594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45963.407142592594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45963.407142592594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45963.407142592594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45963.407142592594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ref="G940:G1003" ca="1" si="15">IFERROR(NOW()-F940,"-")</f>
        <v>45963.407142592594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45963.407142592594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45963.407142592594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45963.407142592594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45963.407142592594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45963.407142592594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45963.407142592594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45963.407142592594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45963.407142592594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45963.407142592594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45963.407142592594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45963.407142592594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45963.407142592594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45963.407142592594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45963.407142592594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45963.407142592594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45963.407142592594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45963.407142592594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45963.407142592594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45963.407142592594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45963.407142592594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45963.407142592594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45963.407142592594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45963.407142592594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45963.407142592594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45963.407142592594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45963.407142592594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45963.407142592594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45963.407142592594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45963.407142592594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45963.407142592594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45963.407142592594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45963.407142592594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45963.407142592594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45963.407142592594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45963.407142592594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45963.407142592594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45963.407142592594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45963.407142592594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45963.407142592594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45963.407142592594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45963.407142592594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45963.407142592594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45963.407142592594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45963.407142592594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45963.407142592594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45963.407142592594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45963.407142592594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45963.407142592594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45963.407142592594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45963.407142592594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45963.407142592594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45963.407142592594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45963.407142592594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45963.407142592594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45963.407142592594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45963.407142592594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45963.407142592594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45963.407142592594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45963.407142592594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45963.407142592594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45963.407142592594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45963.407142592594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45963.407142592594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ref="G1004:G1067" ca="1" si="16">IFERROR(NOW()-F1004,"-")</f>
        <v>45963.407142592594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45963.407142592594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45963.407142592594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45963.407142592594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45963.407142592594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45963.407142592594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45963.407142592594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45963.407142592594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45963.407142592594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45963.407142592594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45963.407142592594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45963.407142592594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45963.407142592594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45963.407142592594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45963.407142592594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45963.407142592594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45963.407142592594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45963.407142592594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45963.407142592594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45963.407142592594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45963.407142592594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45963.407142592594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45963.407142592594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45963.407142592594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45963.407142592594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45963.407142592594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45963.407142592594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45963.407142592594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45963.407142592594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45963.407142592594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45963.407142592594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45963.407142592594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45963.407142592594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45963.407142592594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45963.407142592594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45963.407142592594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45963.407142592594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45963.407142592594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45963.407142592594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45963.407142592594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45963.407142592594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45963.407142592594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45963.407142592594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45963.407142592594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45963.407142592594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45963.407142592594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45963.407142592594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45963.407142592594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45963.407142592594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45963.407142592594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45963.407142592594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45963.407142592594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45963.407142592594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45963.407142592594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45963.407142592594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45963.407142592594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45963.407142592594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45963.407142592594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45963.407142592594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45963.407142592594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45963.407142592594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45963.407142592594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45963.407142592594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45963.407142592594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ref="G1068:G1082" ca="1" si="17">IFERROR(NOW()-F1068,"-")</f>
        <v>45963.407142592594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45963.407142592594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45963.407142592594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45963.407142592594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45963.407142592594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45963.407142592594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45963.407142592594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45963.407142592594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45963.407142592594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45963.407142592594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45963.407142592594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45963.407142592594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45963.407142592594</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45963.407142592594</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45963.407142592594</v>
      </c>
      <c r="H1082" s="22"/>
      <c r="I1082" s="19" t="str">
        <f>IFERROR(VLOOKUP(D1082,DB!A:F,6,0),"")</f>
        <v/>
      </c>
      <c r="J1082" s="18" t="str">
        <f>IFERROR(VLOOKUP(D1082,DB!A:G,7,0),"")</f>
        <v/>
      </c>
      <c r="K1082" s="46"/>
      <c r="L1082" s="23" t="str">
        <f>IFERROR(VLOOKUP(D1082,DB!A:I,9,0),"")</f>
        <v/>
      </c>
    </row>
  </sheetData>
  <dataValidations count="2">
    <dataValidation allowBlank="1" showInputMessage="1" showErrorMessage="1" sqref="E1" xr:uid="{5914219A-CB83-432D-936A-CC0CB6F3982A}"/>
    <dataValidation type="list" allowBlank="1" showInputMessage="1" showErrorMessage="1" sqref="E2:E10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259.92642499999783</v>
      </c>
      <c r="H2" s="98">
        <v>45703.474768518521</v>
      </c>
      <c r="I2" s="98" t="str">
        <f>IFERROR(VLOOKUP(D2,DB!A:F,6,0),"")</f>
        <v>SCECO</v>
      </c>
      <c r="J2" s="98" t="str">
        <f>IFERROR(VLOOKUP(D2,DB!A:G,7,0),"")</f>
        <v>Dead</v>
      </c>
      <c r="K2" s="100" t="s">
        <v>39118</v>
      </c>
      <c r="L2" s="93" t="str">
        <f>IFERROR(VLOOKUP(D2,DB!A:I,9,0),"")</f>
        <v>Latis</v>
      </c>
    </row>
    <row r="3" spans="1:16" ht="26.25" customHeight="1">
      <c r="A3" s="168" t="s">
        <v>39119</v>
      </c>
      <c r="B3" s="118" t="str">
        <f>IFERROR(VLOOKUP(D3,DB!A:K,11,0),"")</f>
        <v>R4</v>
      </c>
      <c r="C3" s="119">
        <v>1</v>
      </c>
      <c r="D3" s="93" t="s">
        <v>28974</v>
      </c>
      <c r="E3" s="97" t="s">
        <v>39021</v>
      </c>
      <c r="F3" s="122">
        <v>45960.96875</v>
      </c>
      <c r="G3" s="123">
        <f ca="1">IFERROR(NOW()-F3,"")</f>
        <v>2.4383925925940275</v>
      </c>
      <c r="H3" s="122">
        <v>45960.963101851848</v>
      </c>
      <c r="I3" s="118" t="str">
        <f>IFERROR(VLOOKUP(D3,DB!A:F,6,0),"")</f>
        <v>SCECO</v>
      </c>
      <c r="J3" s="118" t="str">
        <f>IFERROR(VLOOKUP(D3,DB!A:G,7,0),"")</f>
        <v>Weak</v>
      </c>
      <c r="K3" s="124" t="s">
        <v>39120</v>
      </c>
      <c r="L3" s="120" t="str">
        <f>IFERROR(VLOOKUP(D3,DB!A:I,9,0),"")</f>
        <v>Latis</v>
      </c>
    </row>
    <row r="4" spans="1:16" ht="15" customHeight="1">
      <c r="A4" s="118" t="s">
        <v>39121</v>
      </c>
      <c r="B4" s="118" t="str">
        <f>IFERROR(VLOOKUP(D4,DB!A:K,11,0),"")</f>
        <v>R4</v>
      </c>
      <c r="C4" s="119">
        <v>1</v>
      </c>
      <c r="D4" s="120" t="s">
        <v>35858</v>
      </c>
      <c r="E4" s="97" t="s">
        <v>39021</v>
      </c>
      <c r="F4" s="122">
        <v>45963.332511574074</v>
      </c>
      <c r="G4" s="123">
        <f ca="1">IFERROR(NOW()-F4,"")</f>
        <v>7.4631018520449288E-2</v>
      </c>
      <c r="H4" s="122">
        <v>45963.326585648145</v>
      </c>
      <c r="I4" s="118" t="str">
        <f>IFERROR(VLOOKUP(D4,DB!A:F,6,0),"")</f>
        <v>SCECO</v>
      </c>
      <c r="J4" s="118" t="str">
        <f>IFERROR(VLOOKUP(D4,DB!A:G,7,0),"")</f>
        <v>Dead</v>
      </c>
      <c r="K4" s="124" t="s">
        <v>39122</v>
      </c>
      <c r="L4" s="120" t="str">
        <f>IFERROR(VLOOKUP(D4,DB!A:I,9,0),"")</f>
        <v>Latis</v>
      </c>
    </row>
    <row r="5" spans="1:16" ht="15" customHeight="1">
      <c r="A5" s="118"/>
      <c r="B5" s="118" t="str">
        <f>IFERROR(VLOOKUP(D5,DB!A:K,11,0),"")</f>
        <v/>
      </c>
      <c r="C5" s="119"/>
      <c r="D5" s="120"/>
      <c r="E5" s="97" t="s">
        <v>39021</v>
      </c>
      <c r="F5" s="122"/>
      <c r="G5" s="123">
        <f ca="1">IFERROR(NOW()-F5,"")</f>
        <v>45963.407142592594</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45963.407142592594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45963.407142592594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45963.407142592594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45963.407142592594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45963.407142592594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45963.407142592594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45963.407142592594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45963.407142592594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45963.407142592594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45963.407142592594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45963.407142592594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45963.407142592594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45963.407142592594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45963.407142592594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45963.407142592594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45963.407142592594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45963.407142592594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45963.407142592594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45963.407142592594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45963.407142592594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45963.407142592594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45963.407142592594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45963.407142592594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45963.407142592594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45963.407142592594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45963.407142592594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45963.407142592594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45963.407142592594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45963.407142592594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45963.407142592594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45963.407142592594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45963.407142592594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45963.407142592594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45963.407142592594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45963.407142592594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45963.407142592594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45963.407142592594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45963.407142592594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45963.407142592594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45963.407142592594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45963.407142592594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45963.407142592594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45963.407142592594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45963.407142592594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45963.407142592594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45963.407142592594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45963.407142592594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45963.407142592594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45963.407142592594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45963.407142592594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45963.407142592594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45963.407142592594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45963.407142592594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45963.407142592594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45963.407142592594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45963.407142592594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45963.407142592594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45963.407142592594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45963.407142592594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45963.407142592594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45963.407142592594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45963.407142592594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45963.407142592594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45963.407142592594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45963.407142592594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45963.407142592594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45963.407142592594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45963.407142592594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45963.407142592594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45963.407142592594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45963.407142592594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45963.407142592594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45963.407142592594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45963.407142592594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45963.407142592594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45963.407142592594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45963.407142592594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45963.407142592594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45963.407142592594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45963.407142592594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45963.407142592594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45963.407142592594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45963.407142592594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45963.407142592594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45963.407142592594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45963.407142592594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45963.407142592594</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45963.407142592594</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45963.407142592594</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45963.407142592594</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45963.407142592594</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45963.407142592594</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45963.407142592594</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45963.407142592594</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45963.407142592594</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45963.407142592594</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45963.407142592594</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45963.407142592594</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45963.407142592594</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tabSelected="1" workbookViewId="0">
      <selection activeCell="G9" sqref="G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71.575082407405716</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39104</v>
      </c>
      <c r="F3" s="38">
        <v>45926.188877314817</v>
      </c>
      <c r="G3" s="143">
        <f t="shared" ref="G3" ca="1" si="0">IFERROR(NOW()-F3,"")</f>
        <v>37.218265277777391</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39104</v>
      </c>
      <c r="F4" s="152">
        <v>45948.661111111112</v>
      </c>
      <c r="G4" s="153">
        <f ca="1">IFERROR(NOW()-F4,"")</f>
        <v>14.746031481481623</v>
      </c>
      <c r="H4" s="152">
        <v>45948.661111111112</v>
      </c>
      <c r="I4" s="151" t="str">
        <f>IFERROR(VLOOKUP(D4,DB!A:F,6,0),"")</f>
        <v>SCECO</v>
      </c>
      <c r="J4" s="151" t="str">
        <f>IFERROR(VLOOKUP(D4,DB!A:G,7,0),"")</f>
        <v>Dead</v>
      </c>
      <c r="K4" s="151" t="s">
        <v>39128</v>
      </c>
      <c r="L4" s="151" t="str">
        <f>IFERROR(VLOOKUP(D4,DB!A:I,9,0),"")</f>
        <v>Latis</v>
      </c>
    </row>
    <row r="5" spans="1:13" ht="15">
      <c r="A5" s="151" t="s">
        <v>39129</v>
      </c>
      <c r="B5" s="151" t="str">
        <f>IFERROR(VLOOKUP(D5,DB!A:K,11,0),"")</f>
        <v>R5</v>
      </c>
      <c r="C5" s="151">
        <v>1</v>
      </c>
      <c r="D5" s="151" t="s">
        <v>31670</v>
      </c>
      <c r="E5" s="151" t="s">
        <v>39021</v>
      </c>
      <c r="F5" s="152">
        <v>45963.370706018519</v>
      </c>
      <c r="G5" s="153">
        <f ca="1">IFERROR(NOW()-F5,"")</f>
        <v>3.6436574075196404E-2</v>
      </c>
      <c r="H5" s="152">
        <v>45963.347175925926</v>
      </c>
      <c r="I5" s="151" t="str">
        <f>IFERROR(VLOOKUP(D5,DB!A:F,6,0),"")</f>
        <v>SCECO</v>
      </c>
      <c r="J5" s="151" t="str">
        <f>IFERROR(VLOOKUP(D5,DB!A:G,7,0),"")</f>
        <v>Vandalized</v>
      </c>
      <c r="K5" s="151" t="s">
        <v>39130</v>
      </c>
      <c r="L5" s="151" t="str">
        <f>IFERROR(VLOOKUP(D5,DB!A:I,9,0),"")</f>
        <v>Latis</v>
      </c>
    </row>
    <row r="6" spans="1:13" ht="15">
      <c r="A6" s="151" t="s">
        <v>39131</v>
      </c>
      <c r="B6" s="151" t="str">
        <f>IFERROR(VLOOKUP(D6,DB!A:K,11,0),"")</f>
        <v>R5</v>
      </c>
      <c r="C6" s="151">
        <v>2</v>
      </c>
      <c r="D6" s="151" t="s">
        <v>33328</v>
      </c>
      <c r="E6" s="151" t="s">
        <v>39021</v>
      </c>
      <c r="F6" s="152">
        <v>45963.382407407407</v>
      </c>
      <c r="G6" s="153">
        <f ca="1">IFERROR(NOW()-F6,"")</f>
        <v>2.4735185186727904E-2</v>
      </c>
      <c r="H6" s="152">
        <v>45963.371990740743</v>
      </c>
      <c r="I6" s="151" t="str">
        <f>IFERROR(VLOOKUP(D6,DB!A:F,6,0),"")</f>
        <v>Generator-SG</v>
      </c>
      <c r="J6" s="151" t="str">
        <f>IFERROR(VLOOKUP(D6,DB!A:G,7,0),"")</f>
        <v>Vandalized</v>
      </c>
      <c r="K6" s="151" t="s">
        <v>39132</v>
      </c>
      <c r="L6" s="151" t="str">
        <f>IFERROR(VLOOKUP(D6,DB!A:I,9,0),"")</f>
        <v>Latis</v>
      </c>
    </row>
    <row r="7" spans="1:13" ht="15">
      <c r="A7" s="151"/>
      <c r="B7" s="151" t="str">
        <f>IFERROR(VLOOKUP(D7,DB!A:K,11,0),"")</f>
        <v/>
      </c>
      <c r="C7" s="151"/>
      <c r="D7" s="151"/>
      <c r="E7" s="151"/>
      <c r="F7" s="152">
        <v>45963.406469907408</v>
      </c>
      <c r="G7" s="153">
        <f ca="1">IFERROR(NOW()-F7,"")</f>
        <v>6.7268518614582717E-4</v>
      </c>
      <c r="H7" s="152">
        <v>45961.048136574071</v>
      </c>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45963.407142592594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v>45961.048136574071</v>
      </c>
      <c r="G9" s="153">
        <f ca="1">IFERROR(NOW()-F9,"")</f>
        <v>2.3590060185233597</v>
      </c>
      <c r="H9" s="152">
        <v>45963.406469907408</v>
      </c>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45963.407142592594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45963.407142592594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45963.407142592594</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45963.407142592594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45963.407142592594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45963.407142592594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45963.407142592594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45963.407142592594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45963.407142592594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45963.407142592594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45963.407142592594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45963.407142592594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45963.407142592594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45963.407142592594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45963.407142592594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45963.407142592594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45963.407142592594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45963.407142592594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45963.407142592594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45963.407142592594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45963.407142592594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45963.407142592594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45963.407142592594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45963.407142592594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45963.407142592594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45963.407142592594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45963.407142592594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45963.407142592594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45963.407142592594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45963.407142592594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45963.407142592594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45963.407142592594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45963.407142592594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45963.407142592594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45963.407142592594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45963.407142592594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45963.407142592594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45963.407142592594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45963.407142592594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45963.407142592594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45963.407142592594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45963.407142592594</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45963.407142592594</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45963.407142592594</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45963.407142592594</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45963.407142592594</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45963.407142592594</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45963.407142592594</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45963.407142592594</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45963.407142592594</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45963.407142592594</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45963.407142592594</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45963.407142592594</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45963.407142592594</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45963.407142592594</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45963.407142592594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45963.407142592594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45963.407142592594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45963.407142592594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45963.407142592594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45963.407142592594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45963.407142592594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45963.407142592594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45963.407142592594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45963.407142592594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45963.407142592594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45963.407142592594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45963.407142592594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45963.407142592594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45963.407142592594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45963.407142592594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45963.407142592594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45963.407142592594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45963.407142592594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45963.407142592594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45963.407142592594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45963.407142592594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45963.407142592594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45963.407142592594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45963.407142592594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45963.407142592594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45963.407142592594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45963.407142592594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45963.407142592594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45963.407142592594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45963.407142592594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45963.407142592594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45963.407142592594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45963.407142592594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45963.407142592594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45963.407142592594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45963.407142592594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45963.407142592594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45963.407142592594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45963.407142592594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45963.407142592594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45963.407142592594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45963.407142592594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45963.407142592594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45963.407142592594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45963.407142592594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45963.407142592594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45963.407142592594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45963.407142592594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45963.407142592594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45963.407142592594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45963.407142592594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45963.407142592594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45963.407142592594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45963.407142592594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45963.407142592594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45963.407142592594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45963.407142592594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45963.407142592594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45963.407142592594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45963.407142592594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45963.407142592594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45963.407142592594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45963.407142592594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45963.407142592594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45963.407142592594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45963.407142592594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45963.407142592594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45963.407142592594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45963.407142592594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45963.407142592594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45963.407142592594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45963.407142592594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45963.407142592594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45963.407142592594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45963.407142592594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45963.407142592594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45963.407142592594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45963.407142592594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45963.407142592594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45963.407142592594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45963.407142592594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45963.407142592594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45963.407142592594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45963.407142592594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45963.407142592594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45963.407142592594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45963.407142592594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45963.407142592594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45963.407142592594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45963.407142592594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45963.407142592594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45963.407142592594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45963.407142592594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45963.407142592594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45963.407142592594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45963.407142592594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45963.407142592594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45963.407142592594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45963.407142592594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45963.407142592594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45963.407142592594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45963.407142592594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45963.407142592594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45963.407142592594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45963.407142592594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45963.407142592594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45963.407142592594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45963.407142592594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45963.407142592594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45963.407142592594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45963.407142592594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45963.407142592594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45963.407142592594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45963.407142592594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45963.407142592594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45963.407142592594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45963.407142592594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45963.407142592594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45963.407142592594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45963.407142592594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45963.407142592594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45963.407142592594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45963.407142592594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45963.407142592594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45963.407142592594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45963.407142592594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45963.407142592594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45963.407142592594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45963.407142592594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45963.407142592594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45963.407142592594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45963.407142592594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45963.407142592594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45963.407142592594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45963.407142592594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45963.407142592594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45963.407142592594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45963.407142592594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45963.407142592594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45963.407142592594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45963.407142592594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45963.407142592594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45963.407142592594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45963.407142592594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45963.407142592594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45963.407142592594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45963.407142592594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45963.407142592594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45963.407142592594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45963.407142592594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45963.407142592594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45963.407142592594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45963.407142592594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45963.407142592594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45963.407142592594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45963.407142592594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45963.407142592594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45963.407142592594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45963.407142592594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45963.407142592594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45963.407142592594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45963.407142592594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45963.407142592594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45963.407142592594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45963.407142592594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45963.407142592594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45963.407142592594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45963.407142592594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45963.407142592594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45963.407142592594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45963.407142592594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45963.407142592594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45963.407142592594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45963.407142592594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45963.407142592594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45963.407142592594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45963.407142592594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45963.407142592594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45963.407142592594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45963.407142592594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45963.407142592594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45963.407142592594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45963.407142592594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45963.407142592594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45963.407142592594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45963.407142592594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45963.407142592594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45963.407142592594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45963.407142592594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45963.407142592594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45963.407142592594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45963.407142592594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45963.407142592594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45963.407142592594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45963.407142592594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45963.407142592594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45963.407142592594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45963.407142592594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45963.407142592594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45963.407142592594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45963.407142592594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45963.407142592594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45963.407142592594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45963.407142592594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45963.407142592594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45963.407142592594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45963.407142592594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45963.407142592594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45963.407142592594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45963.407142592594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45963.407142592594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45963.407142592594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45963.407142592594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45963.407142592594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45963.407142592594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45963.407142592594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45963.407142592594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45963.407142592594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45963.407142592594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45963.407142592594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45963.407142592594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45963.407142592594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45963.407142592594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45963.407142592594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45963.407142592594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45963.407142592594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45963.407142592594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45963.407142592594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45963.407142592594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45963.407142592594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45963.407142592594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45963.407142592594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45963.407142592594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45963.407142592594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45963.407142592594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45963.407142592594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45963.407142592594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45963.407142592594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45963.407142592594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45963.407142592594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45963.407142592594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45963.407142592594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45963.407142592594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45963.407142592594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45963.407142592594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45963.407142592594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45963.407142592594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45963.407142592594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45963.407142592594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45963.407142592594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45963.407142592594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45963.407142592594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45963.407142592594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45963.407142592594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45963.407142592594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45963.407142592594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45963.407142592594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45963.407142592594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45963.407142592594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45963.407142592594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45963.407142592594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45963.407142592594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45963.407142592594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45963.407142592594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45963.407142592594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45963.407142592594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45963.407142592594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45963.407142592594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45963.407142592594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45963.407142592594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45963.407142592594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45963.407142592594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45963.407142592594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45963.407142592594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45963.407142592594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45963.407142592594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45963.407142592594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45963.407142592594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45963.407142592594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45963.407142592594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45963.407142592594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45963.407142592594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45963.407142592594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45963.407142592594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45963.407142592594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45963.407142592594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45963.407142592594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45963.407142592594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45963.407142592594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45963.407142592594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45963.407142592594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45963.407142592594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45963.407142592594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45963.407142592594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45963.407142592594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45963.407142592594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45963.407142592594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45963.407142592594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45963.407142592594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45963.407142592594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45963.407142592594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45963.407142592594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45963.407142592594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45963.407142592594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45963.407142592594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45963.407142592594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45963.407142592594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45963.407142592594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45963.407142592594</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45963.407142592594</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45963.407142592594</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45963.407142592594</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45963.407142592594</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45963.407142592594</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45963.407142592594</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45963.407142592594</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45963.407142592594</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45963.407142592594</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45963.407142592594</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45963.407142592594</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9"/>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39133</v>
      </c>
      <c r="B2" s="102" t="str">
        <f>IFERROR(VLOOKUP(D2,DB!A:K,11,0),"")</f>
        <v>R6</v>
      </c>
      <c r="C2" s="104">
        <v>1</v>
      </c>
      <c r="D2" s="102" t="s">
        <v>34850</v>
      </c>
      <c r="E2" s="102" t="s">
        <v>39134</v>
      </c>
      <c r="F2" s="106">
        <v>45963.042118055557</v>
      </c>
      <c r="G2" s="76">
        <f ca="1">IFERROR(NOW()-F2,"-")</f>
        <v>0.36502453703724314</v>
      </c>
      <c r="H2" s="106">
        <v>45963.010358796295</v>
      </c>
      <c r="I2" s="102" t="str">
        <f>IFERROR(VLOOKUP(D2,DB!A:F,6,0),"")</f>
        <v>SCECO</v>
      </c>
      <c r="J2" s="102" t="str">
        <f>IFERROR(VLOOKUP(D2,DB!A:G,7,0),"")</f>
        <v>In progress</v>
      </c>
      <c r="K2" s="107" t="s">
        <v>39135</v>
      </c>
      <c r="L2" s="108" t="str">
        <f>IFERROR(VLOOKUP(D2,DB!A:I,9,0),"")</f>
        <v>Latis</v>
      </c>
    </row>
    <row r="3" spans="1:16383" ht="31.5" customHeight="1">
      <c r="A3" s="103" t="s">
        <v>39136</v>
      </c>
      <c r="B3" s="102" t="str">
        <f>IFERROR(VLOOKUP(D3,DB!A:K,11,0),"")</f>
        <v>R6</v>
      </c>
      <c r="C3" s="104">
        <v>1</v>
      </c>
      <c r="D3" s="102" t="s">
        <v>33746</v>
      </c>
      <c r="E3" s="102" t="s">
        <v>39021</v>
      </c>
      <c r="F3" s="106">
        <v>45963.3752662037</v>
      </c>
      <c r="G3" s="76">
        <f ca="1">IFERROR(NOW()-F3,"-")</f>
        <v>3.1876388893579133E-2</v>
      </c>
      <c r="H3" s="106">
        <v>45963.36959490741</v>
      </c>
      <c r="I3" s="102" t="str">
        <f>IFERROR(VLOOKUP(D3,DB!A:F,6,0),"")</f>
        <v>SCECO</v>
      </c>
      <c r="J3" s="102" t="str">
        <f>IFERROR(VLOOKUP(D3,DB!A:G,7,0),"")</f>
        <v>Dead</v>
      </c>
      <c r="K3" s="107" t="s">
        <v>39137</v>
      </c>
      <c r="L3" s="108" t="str">
        <f>IFERROR(VLOOKUP(D3,DB!A:I,9,0),"")</f>
        <v>Latis</v>
      </c>
    </row>
    <row r="4" spans="1:16383" ht="31.5" customHeight="1">
      <c r="A4" s="103" t="s">
        <v>39138</v>
      </c>
      <c r="B4" s="102" t="str">
        <f>IFERROR(VLOOKUP(D4,DB!A:K,11,0),"")</f>
        <v>R6</v>
      </c>
      <c r="C4" s="104">
        <v>1</v>
      </c>
      <c r="D4" s="102" t="s">
        <v>34462</v>
      </c>
      <c r="E4" s="102" t="s">
        <v>39021</v>
      </c>
      <c r="F4" s="106">
        <v>45963.380370370367</v>
      </c>
      <c r="G4" s="76">
        <f ca="1">IFERROR(NOW()-F4,"-")</f>
        <v>2.6772222227009479E-2</v>
      </c>
      <c r="H4" s="106">
        <v>45963.374699074076</v>
      </c>
      <c r="I4" s="102" t="str">
        <f>IFERROR(VLOOKUP(D4,DB!A:F,6,0),"")</f>
        <v>SCECO</v>
      </c>
      <c r="J4" s="102" t="str">
        <f>IFERROR(VLOOKUP(D4,DB!A:G,7,0),"")</f>
        <v>Vandalized</v>
      </c>
      <c r="K4" s="107" t="s">
        <v>39139</v>
      </c>
      <c r="L4" s="108" t="str">
        <f>IFERROR(VLOOKUP(D4,DB!A:I,9,0),"")</f>
        <v>Latis</v>
      </c>
    </row>
    <row r="5" spans="1:16383" ht="31.5" customHeight="1">
      <c r="A5" s="103"/>
      <c r="B5" s="102" t="str">
        <f>IFERROR(VLOOKUP(D5,DB!A:K,11,0),"")</f>
        <v/>
      </c>
      <c r="C5" s="104"/>
      <c r="D5" s="102"/>
      <c r="E5" s="102"/>
      <c r="F5" s="106"/>
      <c r="G5" s="76">
        <f ca="1">IFERROR(NOW()-F5,"-")</f>
        <v>45963.407142592594</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45963.407142592594</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45963.407142592594</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45963.407142592594</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45963.407142592594</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45963.407142592594</v>
      </c>
      <c r="H10" s="106"/>
      <c r="I10" s="102" t="str">
        <f>IFERROR(VLOOKUP(D10,DB!A:F,6,0),"")</f>
        <v/>
      </c>
      <c r="J10" s="10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45963.407142592594</v>
      </c>
      <c r="H11" s="106"/>
      <c r="I11" s="102" t="str">
        <f>IFERROR(VLOOKUP(D11,DB!A:F,6,0),"")</f>
        <v/>
      </c>
      <c r="J11" s="102" t="str">
        <f>IFERROR(VLOOKUP(D11,DB!A:G,7,0),"")</f>
        <v/>
      </c>
      <c r="K11" s="107"/>
      <c r="L11" s="108" t="str">
        <f>IFERROR(VLOOKUP(D11,DB!A:I,9,0),"")</f>
        <v/>
      </c>
    </row>
    <row r="12" spans="1:16383" ht="31.5" customHeight="1">
      <c r="A12" s="103"/>
      <c r="B12" s="102" t="str">
        <f>IFERROR(VLOOKUP(D12,DB!A:K,11,0),"")</f>
        <v/>
      </c>
      <c r="C12" s="104"/>
      <c r="D12" s="102"/>
      <c r="E12" s="102"/>
      <c r="F12" s="106"/>
      <c r="G12" s="76">
        <f ca="1">IFERROR(NOW()-F12,"-")</f>
        <v>45963.407142592594</v>
      </c>
      <c r="H12" s="106"/>
      <c r="I12" s="102" t="str">
        <f>IFERROR(VLOOKUP(D12,DB!A:F,6,0),"")</f>
        <v/>
      </c>
      <c r="J12" s="102" t="str">
        <f>IFERROR(VLOOKUP(D12,DB!A:G,7,0),"")</f>
        <v/>
      </c>
      <c r="K12" s="107"/>
      <c r="L12" s="108" t="str">
        <f>IFERROR(VLOOKUP(D12,DB!A:I,9,0),"")</f>
        <v/>
      </c>
    </row>
    <row r="13" spans="1:16383" ht="31.5" customHeight="1">
      <c r="A13" s="103"/>
      <c r="B13" s="102" t="str">
        <f>IFERROR(VLOOKUP(D13,DB!A:K,11,0),"")</f>
        <v/>
      </c>
      <c r="C13" s="104"/>
      <c r="D13" s="102"/>
      <c r="E13" s="102"/>
      <c r="F13" s="106"/>
      <c r="G13" s="76">
        <f ca="1">IFERROR(NOW()-F13,"-")</f>
        <v>45963.407142592594</v>
      </c>
      <c r="H13" s="106"/>
      <c r="I13" s="102" t="str">
        <f>IFERROR(VLOOKUP(D13,DB!A:F,6,0),"")</f>
        <v/>
      </c>
      <c r="J13" s="102" t="str">
        <f>IFERROR(VLOOKUP(D13,DB!A:G,7,0),"")</f>
        <v/>
      </c>
      <c r="K13" s="107"/>
      <c r="L13" s="108" t="str">
        <f>IFERROR(VLOOKUP(D13,DB!A:I,9,0),"")</f>
        <v/>
      </c>
    </row>
    <row r="14" spans="1:16383" ht="31.5" customHeight="1">
      <c r="A14" s="171"/>
      <c r="B14" s="172" t="str">
        <f>IFERROR(VLOOKUP(D14,DB!A:K,11,0),"")</f>
        <v/>
      </c>
      <c r="C14" s="173"/>
      <c r="D14" s="172"/>
      <c r="E14" s="102"/>
      <c r="F14" s="174"/>
      <c r="G14" s="115">
        <f ca="1">IFERROR(NOW()-F14,"-")</f>
        <v>45963.407142592594</v>
      </c>
      <c r="H14" s="174"/>
      <c r="I14" s="172" t="str">
        <f>IFERROR(VLOOKUP(D14,DB!A:F,6,0),"")</f>
        <v/>
      </c>
      <c r="J14" s="172" t="str">
        <f>IFERROR(VLOOKUP(D14,DB!A:G,7,0),"")</f>
        <v/>
      </c>
      <c r="K14" s="175"/>
      <c r="L14" s="176" t="str">
        <f>IFERROR(VLOOKUP(D14,DB!A:I,9,0),"")</f>
        <v/>
      </c>
    </row>
    <row r="15" spans="1:16383" ht="31.5" customHeight="1">
      <c r="A15" s="171"/>
      <c r="B15" s="172" t="str">
        <f>IFERROR(VLOOKUP(D15,DB!A:K,11,0),"")</f>
        <v/>
      </c>
      <c r="C15" s="173"/>
      <c r="D15" s="172"/>
      <c r="E15" s="102"/>
      <c r="F15" s="174"/>
      <c r="G15" s="115">
        <f ca="1">IFERROR(NOW()-F15,"-")</f>
        <v>45963.407142592594</v>
      </c>
      <c r="H15" s="174"/>
      <c r="I15" s="172" t="str">
        <f>IFERROR(VLOOKUP(D15,DB!A:F,6,0),"")</f>
        <v/>
      </c>
      <c r="J15" s="172" t="str">
        <f>IFERROR(VLOOKUP(D15,DB!A:G,7,0),"")</f>
        <v/>
      </c>
      <c r="K15" s="175"/>
      <c r="L15" s="176" t="str">
        <f>IFERROR(VLOOKUP(D15,DB!A:I,9,0),"")</f>
        <v/>
      </c>
    </row>
    <row r="16" spans="1:16383" ht="31.5" customHeight="1">
      <c r="A16" s="171"/>
      <c r="B16" s="172" t="str">
        <f>IFERROR(VLOOKUP(D16,DB!A:K,11,0),"")</f>
        <v/>
      </c>
      <c r="C16" s="173"/>
      <c r="D16" s="172"/>
      <c r="E16" s="102"/>
      <c r="F16" s="174"/>
      <c r="G16" s="115">
        <f ca="1">IFERROR(NOW()-F16,"-")</f>
        <v>45963.407142592594</v>
      </c>
      <c r="H16" s="174"/>
      <c r="I16" s="172" t="str">
        <f>IFERROR(VLOOKUP(D16,DB!A:F,6,0),"")</f>
        <v/>
      </c>
      <c r="J16" s="172" t="str">
        <f>IFERROR(VLOOKUP(D16,DB!A:G,7,0),"")</f>
        <v/>
      </c>
      <c r="K16" s="175"/>
      <c r="L16" s="176" t="str">
        <f>IFERROR(VLOOKUP(D16,DB!A:I,9,0),"")</f>
        <v/>
      </c>
    </row>
    <row r="17" spans="1:12" ht="31.5" customHeight="1">
      <c r="A17" s="171"/>
      <c r="B17" s="172" t="str">
        <f>IFERROR(VLOOKUP(D17,DB!A:K,11,0),"")</f>
        <v/>
      </c>
      <c r="C17" s="173"/>
      <c r="D17" s="172"/>
      <c r="E17" s="102"/>
      <c r="F17" s="174"/>
      <c r="G17" s="115">
        <f ca="1">IFERROR(NOW()-F17,"-")</f>
        <v>45963.407142592594</v>
      </c>
      <c r="H17" s="174"/>
      <c r="I17" s="172" t="str">
        <f>IFERROR(VLOOKUP(D17,DB!A:F,6,0),"")</f>
        <v/>
      </c>
      <c r="J17" s="172" t="str">
        <f>IFERROR(VLOOKUP(D17,DB!A:G,7,0),"")</f>
        <v/>
      </c>
      <c r="K17" s="175"/>
      <c r="L17" s="176" t="str">
        <f>IFERROR(VLOOKUP(D17,DB!A:I,9,0),"")</f>
        <v/>
      </c>
    </row>
    <row r="18" spans="1:12" ht="31.5" customHeight="1">
      <c r="A18" s="171"/>
      <c r="B18" s="172" t="str">
        <f>IFERROR(VLOOKUP(D18,DB!A:K,11,0),"")</f>
        <v/>
      </c>
      <c r="C18" s="173"/>
      <c r="D18" s="172"/>
      <c r="E18" s="102"/>
      <c r="F18" s="174"/>
      <c r="G18" s="115">
        <f ca="1">IFERROR(NOW()-F18,"-")</f>
        <v>45963.407142592594</v>
      </c>
      <c r="H18" s="174"/>
      <c r="I18" s="172" t="str">
        <f>IFERROR(VLOOKUP(D18,DB!A:F,6,0),"")</f>
        <v/>
      </c>
      <c r="J18" s="172" t="str">
        <f>IFERROR(VLOOKUP(D18,DB!A:G,7,0),"")</f>
        <v/>
      </c>
      <c r="K18" s="175"/>
      <c r="L18" s="176" t="str">
        <f>IFERROR(VLOOKUP(D18,DB!A:I,9,0),"")</f>
        <v/>
      </c>
    </row>
    <row r="19" spans="1:12" ht="31.5" customHeight="1">
      <c r="A19" s="171"/>
      <c r="B19" s="172" t="str">
        <f>IFERROR(VLOOKUP(D19,DB!A:K,11,0),"")</f>
        <v/>
      </c>
      <c r="C19" s="173"/>
      <c r="D19" s="172"/>
      <c r="E19" s="102"/>
      <c r="F19" s="174"/>
      <c r="G19" s="115">
        <f ca="1">IFERROR(NOW()-F19,"-")</f>
        <v>45963.407142592594</v>
      </c>
      <c r="H19" s="174"/>
      <c r="I19" s="172" t="str">
        <f>IFERROR(VLOOKUP(D19,DB!A:F,6,0),"")</f>
        <v/>
      </c>
      <c r="J19" s="172" t="str">
        <f>IFERROR(VLOOKUP(D19,DB!A:G,7,0),"")</f>
        <v/>
      </c>
      <c r="K19" s="175"/>
      <c r="L19" s="176" t="str">
        <f>IFERROR(VLOOKUP(D19,DB!A:I,9,0),"")</f>
        <v/>
      </c>
    </row>
    <row r="20" spans="1:12" ht="31.5" customHeight="1">
      <c r="A20" s="171"/>
      <c r="B20" s="172" t="str">
        <f>IFERROR(VLOOKUP(D20,DB!A:K,11,0),"")</f>
        <v/>
      </c>
      <c r="C20" s="173"/>
      <c r="D20" s="172"/>
      <c r="E20" s="102"/>
      <c r="F20" s="174"/>
      <c r="G20" s="115">
        <f ca="1">IFERROR(NOW()-F20,"-")</f>
        <v>45963.407142592594</v>
      </c>
      <c r="H20" s="174"/>
      <c r="I20" s="172" t="str">
        <f>IFERROR(VLOOKUP(D20,DB!A:F,6,0),"")</f>
        <v/>
      </c>
      <c r="J20" s="172" t="str">
        <f>IFERROR(VLOOKUP(D20,DB!A:G,7,0),"")</f>
        <v/>
      </c>
      <c r="K20" s="175"/>
      <c r="L20" s="176" t="str">
        <f>IFERROR(VLOOKUP(D20,DB!A:I,9,0),"")</f>
        <v/>
      </c>
    </row>
    <row r="21" spans="1:12" ht="31.5" customHeight="1">
      <c r="A21" s="171"/>
      <c r="B21" s="172" t="str">
        <f>IFERROR(VLOOKUP(D21,DB!A:K,11,0),"")</f>
        <v/>
      </c>
      <c r="C21" s="173"/>
      <c r="D21" s="172"/>
      <c r="E21" s="102"/>
      <c r="F21" s="174"/>
      <c r="G21" s="115">
        <f ca="1">IFERROR(NOW()-F21,"-")</f>
        <v>45963.407142592594</v>
      </c>
      <c r="H21" s="174"/>
      <c r="I21" s="172" t="str">
        <f>IFERROR(VLOOKUP(D21,DB!A:F,6,0),"")</f>
        <v/>
      </c>
      <c r="J21" s="172" t="str">
        <f>IFERROR(VLOOKUP(D21,DB!A:G,7,0),"")</f>
        <v/>
      </c>
      <c r="K21" s="175"/>
      <c r="L21" s="176" t="str">
        <f>IFERROR(VLOOKUP(D21,DB!A:I,9,0),"")</f>
        <v/>
      </c>
    </row>
    <row r="22" spans="1:12" ht="31.5" customHeight="1">
      <c r="A22" s="171"/>
      <c r="B22" s="172" t="str">
        <f>IFERROR(VLOOKUP(D22,DB!A:K,11,0),"")</f>
        <v/>
      </c>
      <c r="C22" s="173"/>
      <c r="D22" s="172"/>
      <c r="E22" s="102"/>
      <c r="F22" s="174"/>
      <c r="G22" s="115">
        <f ca="1">IFERROR(NOW()-F22,"-")</f>
        <v>45963.407142592594</v>
      </c>
      <c r="H22" s="174"/>
      <c r="I22" s="172" t="str">
        <f>IFERROR(VLOOKUP(D22,DB!A:F,6,0),"")</f>
        <v/>
      </c>
      <c r="J22" s="172" t="str">
        <f>IFERROR(VLOOKUP(D22,DB!A:G,7,0),"")</f>
        <v/>
      </c>
      <c r="K22" s="175"/>
      <c r="L22" s="176" t="str">
        <f>IFERROR(VLOOKUP(D22,DB!A:I,9,0),"")</f>
        <v/>
      </c>
    </row>
    <row r="23" spans="1:12" ht="31.5" customHeight="1">
      <c r="A23" s="171"/>
      <c r="B23" s="172" t="str">
        <f>IFERROR(VLOOKUP(D23,DB!A:K,11,0),"")</f>
        <v/>
      </c>
      <c r="C23" s="173"/>
      <c r="D23" s="172"/>
      <c r="E23" s="102"/>
      <c r="F23" s="174"/>
      <c r="G23" s="115">
        <f ca="1">IFERROR(NOW()-F23,"-")</f>
        <v>45963.407142592594</v>
      </c>
      <c r="H23" s="174"/>
      <c r="I23" s="172" t="str">
        <f>IFERROR(VLOOKUP(D23,DB!A:F,6,0),"")</f>
        <v/>
      </c>
      <c r="J23" s="172" t="str">
        <f>IFERROR(VLOOKUP(D23,DB!A:G,7,0),"")</f>
        <v/>
      </c>
      <c r="K23" s="175"/>
      <c r="L23" s="176" t="str">
        <f>IFERROR(VLOOKUP(D23,DB!A:I,9,0),"")</f>
        <v/>
      </c>
    </row>
    <row r="24" spans="1:12" ht="31.5" customHeight="1">
      <c r="A24" s="171"/>
      <c r="B24" s="172" t="str">
        <f>IFERROR(VLOOKUP(D24,DB!A:K,11,0),"")</f>
        <v/>
      </c>
      <c r="C24" s="173"/>
      <c r="D24" s="172"/>
      <c r="E24" s="102"/>
      <c r="F24" s="174"/>
      <c r="G24" s="115">
        <f ca="1">IFERROR(NOW()-F24,"-")</f>
        <v>45963.407142592594</v>
      </c>
      <c r="H24" s="174"/>
      <c r="I24" s="172" t="str">
        <f>IFERROR(VLOOKUP(D24,DB!A:F,6,0),"")</f>
        <v/>
      </c>
      <c r="J24" s="172" t="str">
        <f>IFERROR(VLOOKUP(D24,DB!A:G,7,0),"")</f>
        <v/>
      </c>
      <c r="K24" s="175"/>
      <c r="L24" s="176" t="str">
        <f>IFERROR(VLOOKUP(D24,DB!A:I,9,0),"")</f>
        <v/>
      </c>
    </row>
    <row r="25" spans="1:12" ht="31.5" customHeight="1">
      <c r="A25" s="171"/>
      <c r="B25" s="172" t="str">
        <f>IFERROR(VLOOKUP(D25,DB!A:K,11,0),"")</f>
        <v/>
      </c>
      <c r="C25" s="173"/>
      <c r="D25" s="172"/>
      <c r="E25" s="102"/>
      <c r="F25" s="174"/>
      <c r="G25" s="115">
        <f ca="1">IFERROR(NOW()-F25,"-")</f>
        <v>45963.407142592594</v>
      </c>
      <c r="H25" s="174"/>
      <c r="I25" s="172" t="str">
        <f>IFERROR(VLOOKUP(D25,DB!A:F,6,0),"")</f>
        <v/>
      </c>
      <c r="J25" s="172" t="str">
        <f>IFERROR(VLOOKUP(D25,DB!A:G,7,0),"")</f>
        <v/>
      </c>
      <c r="K25" s="175"/>
      <c r="L25" s="176" t="str">
        <f>IFERROR(VLOOKUP(D25,DB!A:I,9,0),"")</f>
        <v/>
      </c>
    </row>
    <row r="26" spans="1:12" ht="31.5" customHeight="1">
      <c r="A26" s="171"/>
      <c r="B26" s="172" t="str">
        <f>IFERROR(VLOOKUP(D26,DB!A:K,11,0),"")</f>
        <v/>
      </c>
      <c r="C26" s="173"/>
      <c r="D26" s="172"/>
      <c r="E26" s="102"/>
      <c r="F26" s="174"/>
      <c r="G26" s="115">
        <f ca="1">IFERROR(NOW()-F26,"-")</f>
        <v>45963.407142592594</v>
      </c>
      <c r="H26" s="174"/>
      <c r="I26" s="172" t="str">
        <f>IFERROR(VLOOKUP(D26,DB!A:F,6,0),"")</f>
        <v/>
      </c>
      <c r="J26" s="172" t="str">
        <f>IFERROR(VLOOKUP(D26,DB!A:G,7,0),"")</f>
        <v/>
      </c>
      <c r="K26" s="175"/>
      <c r="L26" s="176" t="str">
        <f>IFERROR(VLOOKUP(D26,DB!A:I,9,0),"")</f>
        <v/>
      </c>
    </row>
    <row r="27" spans="1:12" ht="31.5" customHeight="1">
      <c r="A27" s="171"/>
      <c r="B27" s="172" t="str">
        <f>IFERROR(VLOOKUP(D27,DB!A:K,11,0),"")</f>
        <v/>
      </c>
      <c r="C27" s="173"/>
      <c r="D27" s="172"/>
      <c r="E27" s="102"/>
      <c r="F27" s="174"/>
      <c r="G27" s="115">
        <f ca="1">IFERROR(NOW()-F27,"-")</f>
        <v>45963.407142592594</v>
      </c>
      <c r="H27" s="174"/>
      <c r="I27" s="172" t="str">
        <f>IFERROR(VLOOKUP(D27,DB!A:F,6,0),"")</f>
        <v/>
      </c>
      <c r="J27" s="172" t="str">
        <f>IFERROR(VLOOKUP(D27,DB!A:G,7,0),"")</f>
        <v/>
      </c>
      <c r="K27" s="175"/>
      <c r="L27" s="176" t="str">
        <f>IFERROR(VLOOKUP(D27,DB!A:I,9,0),"")</f>
        <v/>
      </c>
    </row>
    <row r="28" spans="1:12" ht="31.5" customHeight="1">
      <c r="A28" s="171"/>
      <c r="B28" s="172" t="str">
        <f>IFERROR(VLOOKUP(D28,DB!A:K,11,0),"")</f>
        <v/>
      </c>
      <c r="C28" s="173"/>
      <c r="D28" s="172"/>
      <c r="E28" s="102"/>
      <c r="F28" s="174"/>
      <c r="G28" s="115">
        <f ca="1">IFERROR(NOW()-F28,"-")</f>
        <v>45963.407142592594</v>
      </c>
      <c r="H28" s="174"/>
      <c r="I28" s="172" t="str">
        <f>IFERROR(VLOOKUP(D28,DB!A:F,6,0),"")</f>
        <v/>
      </c>
      <c r="J28" s="172" t="str">
        <f>IFERROR(VLOOKUP(D28,DB!A:G,7,0),"")</f>
        <v/>
      </c>
      <c r="K28" s="175"/>
      <c r="L28" s="176" t="str">
        <f>IFERROR(VLOOKUP(D28,DB!A:I,9,0),"")</f>
        <v/>
      </c>
    </row>
    <row r="29" spans="1:12" ht="31.5" customHeight="1">
      <c r="A29" s="171"/>
      <c r="B29" s="172" t="str">
        <f>IFERROR(VLOOKUP(D29,DB!A:K,11,0),"")</f>
        <v/>
      </c>
      <c r="C29" s="173"/>
      <c r="D29" s="172"/>
      <c r="E29" s="102"/>
      <c r="F29" s="174"/>
      <c r="G29" s="115">
        <f ca="1">IFERROR(NOW()-F29,"-")</f>
        <v>45963.407142592594</v>
      </c>
      <c r="H29" s="174"/>
      <c r="I29" s="172" t="str">
        <f>IFERROR(VLOOKUP(D29,DB!A:F,6,0),"")</f>
        <v/>
      </c>
      <c r="J29" s="172" t="str">
        <f>IFERROR(VLOOKUP(D29,DB!A:G,7,0),"")</f>
        <v/>
      </c>
      <c r="K29" s="175"/>
      <c r="L29" s="176" t="str">
        <f>IFERROR(VLOOKUP(D29,DB!A:I,9,0),"")</f>
        <v/>
      </c>
    </row>
    <row r="30" spans="1:12" ht="31.5" customHeight="1">
      <c r="A30" s="171"/>
      <c r="B30" s="172" t="str">
        <f>IFERROR(VLOOKUP(D30,DB!A:K,11,0),"")</f>
        <v/>
      </c>
      <c r="C30" s="173"/>
      <c r="D30" s="172"/>
      <c r="E30" s="102"/>
      <c r="F30" s="174"/>
      <c r="G30" s="115">
        <f ca="1">IFERROR(NOW()-F30,"-")</f>
        <v>45963.407142592594</v>
      </c>
      <c r="H30" s="174"/>
      <c r="I30" s="172" t="str">
        <f>IFERROR(VLOOKUP(D30,DB!A:F,6,0),"")</f>
        <v/>
      </c>
      <c r="J30" s="172" t="str">
        <f>IFERROR(VLOOKUP(D30,DB!A:G,7,0),"")</f>
        <v/>
      </c>
      <c r="K30" s="175"/>
      <c r="L30" s="176" t="str">
        <f>IFERROR(VLOOKUP(D30,DB!A:I,9,0),"")</f>
        <v/>
      </c>
    </row>
    <row r="31" spans="1:12" ht="31.5" customHeight="1">
      <c r="A31" s="171"/>
      <c r="B31" s="172" t="str">
        <f>IFERROR(VLOOKUP(D31,DB!A:K,11,0),"")</f>
        <v/>
      </c>
      <c r="C31" s="173"/>
      <c r="D31" s="172"/>
      <c r="E31" s="102"/>
      <c r="F31" s="174"/>
      <c r="G31" s="115">
        <f ca="1">IFERROR(NOW()-F31,"-")</f>
        <v>45963.407142592594</v>
      </c>
      <c r="H31" s="174"/>
      <c r="I31" s="172" t="str">
        <f>IFERROR(VLOOKUP(D31,DB!A:F,6,0),"")</f>
        <v/>
      </c>
      <c r="J31" s="172" t="str">
        <f>IFERROR(VLOOKUP(D31,DB!A:G,7,0),"")</f>
        <v/>
      </c>
      <c r="K31" s="175"/>
      <c r="L31" s="176" t="str">
        <f>IFERROR(VLOOKUP(D31,DB!A:I,9,0),"")</f>
        <v/>
      </c>
    </row>
    <row r="32" spans="1:12" ht="31.5" customHeight="1">
      <c r="A32" s="171"/>
      <c r="B32" s="172" t="str">
        <f>IFERROR(VLOOKUP(D32,DB!A:K,11,0),"")</f>
        <v/>
      </c>
      <c r="C32" s="173"/>
      <c r="D32" s="172"/>
      <c r="E32" s="102"/>
      <c r="F32" s="174"/>
      <c r="G32" s="115">
        <f ca="1">IFERROR(NOW()-F32,"-")</f>
        <v>45963.407142592594</v>
      </c>
      <c r="H32" s="174"/>
      <c r="I32" s="172" t="str">
        <f>IFERROR(VLOOKUP(D32,DB!A:F,6,0),"")</f>
        <v/>
      </c>
      <c r="J32" s="172" t="str">
        <f>IFERROR(VLOOKUP(D32,DB!A:G,7,0),"")</f>
        <v/>
      </c>
      <c r="K32" s="175"/>
      <c r="L32" s="176" t="str">
        <f>IFERROR(VLOOKUP(D32,DB!A:I,9,0),"")</f>
        <v/>
      </c>
    </row>
    <row r="33" spans="1:12" ht="31.5" customHeight="1">
      <c r="A33" s="171"/>
      <c r="B33" s="172" t="str">
        <f>IFERROR(VLOOKUP(D33,DB!A:K,11,0),"")</f>
        <v/>
      </c>
      <c r="C33" s="173"/>
      <c r="D33" s="172"/>
      <c r="E33" s="102"/>
      <c r="F33" s="174"/>
      <c r="G33" s="115">
        <f ca="1">IFERROR(NOW()-F33,"-")</f>
        <v>45963.407142592594</v>
      </c>
      <c r="H33" s="174"/>
      <c r="I33" s="172" t="str">
        <f>IFERROR(VLOOKUP(D33,DB!A:F,6,0),"")</f>
        <v/>
      </c>
      <c r="J33" s="172" t="str">
        <f>IFERROR(VLOOKUP(D33,DB!A:G,7,0),"")</f>
        <v/>
      </c>
      <c r="K33" s="175"/>
      <c r="L33" s="176" t="str">
        <f>IFERROR(VLOOKUP(D33,DB!A:I,9,0),"")</f>
        <v/>
      </c>
    </row>
    <row r="34" spans="1:12" ht="31.5" customHeight="1">
      <c r="A34" s="171"/>
      <c r="B34" s="172" t="str">
        <f>IFERROR(VLOOKUP(D34,DB!A:K,11,0),"")</f>
        <v/>
      </c>
      <c r="C34" s="173"/>
      <c r="D34" s="172"/>
      <c r="E34" s="102"/>
      <c r="F34" s="174"/>
      <c r="G34" s="115">
        <f ca="1">IFERROR(NOW()-F34,"-")</f>
        <v>45963.407142592594</v>
      </c>
      <c r="H34" s="174"/>
      <c r="I34" s="172" t="str">
        <f>IFERROR(VLOOKUP(D34,DB!A:F,6,0),"")</f>
        <v/>
      </c>
      <c r="J34" s="172" t="str">
        <f>IFERROR(VLOOKUP(D34,DB!A:G,7,0),"")</f>
        <v/>
      </c>
      <c r="K34" s="175"/>
      <c r="L34" s="176" t="str">
        <f>IFERROR(VLOOKUP(D34,DB!A:I,9,0),"")</f>
        <v/>
      </c>
    </row>
    <row r="35" spans="1:12" ht="31.5" customHeight="1">
      <c r="A35" s="171"/>
      <c r="B35" s="172" t="str">
        <f>IFERROR(VLOOKUP(D35,DB!A:K,11,0),"")</f>
        <v/>
      </c>
      <c r="C35" s="173"/>
      <c r="D35" s="172"/>
      <c r="E35" s="102"/>
      <c r="F35" s="174"/>
      <c r="G35" s="115">
        <f ca="1">IFERROR(NOW()-F35,"-")</f>
        <v>45963.407142592594</v>
      </c>
      <c r="H35" s="174"/>
      <c r="I35" s="172" t="str">
        <f>IFERROR(VLOOKUP(D35,DB!A:F,6,0),"")</f>
        <v/>
      </c>
      <c r="J35" s="172" t="str">
        <f>IFERROR(VLOOKUP(D35,DB!A:G,7,0),"")</f>
        <v/>
      </c>
      <c r="K35" s="175"/>
      <c r="L35" s="176" t="str">
        <f>IFERROR(VLOOKUP(D35,DB!A:I,9,0),"")</f>
        <v/>
      </c>
    </row>
    <row r="36" spans="1:12" ht="31.5" customHeight="1">
      <c r="A36" s="171"/>
      <c r="B36" s="172" t="str">
        <f>IFERROR(VLOOKUP(D36,DB!A:K,11,0),"")</f>
        <v/>
      </c>
      <c r="C36" s="173"/>
      <c r="D36" s="172"/>
      <c r="E36" s="102"/>
      <c r="F36" s="174"/>
      <c r="G36" s="115">
        <f ca="1">IFERROR(NOW()-F36,"-")</f>
        <v>45963.407142592594</v>
      </c>
      <c r="H36" s="174"/>
      <c r="I36" s="172" t="str">
        <f>IFERROR(VLOOKUP(D36,DB!A:F,6,0),"")</f>
        <v/>
      </c>
      <c r="J36" s="172" t="str">
        <f>IFERROR(VLOOKUP(D36,DB!A:G,7,0),"")</f>
        <v/>
      </c>
      <c r="K36" s="175"/>
      <c r="L36" s="176" t="str">
        <f>IFERROR(VLOOKUP(D36,DB!A:I,9,0),"")</f>
        <v/>
      </c>
    </row>
    <row r="37" spans="1:12" ht="31.5" customHeight="1">
      <c r="A37" s="171"/>
      <c r="B37" s="172" t="str">
        <f>IFERROR(VLOOKUP(D37,DB!A:K,11,0),"")</f>
        <v/>
      </c>
      <c r="C37" s="173"/>
      <c r="D37" s="172"/>
      <c r="E37" s="102"/>
      <c r="F37" s="174"/>
      <c r="G37" s="115">
        <f ca="1">IFERROR(NOW()-F37,"-")</f>
        <v>45963.407142592594</v>
      </c>
      <c r="H37" s="174"/>
      <c r="I37" s="172" t="str">
        <f>IFERROR(VLOOKUP(D37,DB!A:F,6,0),"")</f>
        <v/>
      </c>
      <c r="J37" s="172" t="str">
        <f>IFERROR(VLOOKUP(D37,DB!A:G,7,0),"")</f>
        <v/>
      </c>
      <c r="K37" s="175"/>
      <c r="L37" s="176" t="str">
        <f>IFERROR(VLOOKUP(D37,DB!A:I,9,0),"")</f>
        <v/>
      </c>
    </row>
    <row r="38" spans="1:12" ht="31.5" customHeight="1">
      <c r="A38" s="171"/>
      <c r="B38" s="172" t="str">
        <f>IFERROR(VLOOKUP(D38,DB!A:K,11,0),"")</f>
        <v/>
      </c>
      <c r="C38" s="173"/>
      <c r="D38" s="172"/>
      <c r="E38" s="102"/>
      <c r="F38" s="174"/>
      <c r="G38" s="115">
        <f ca="1">IFERROR(NOW()-F38,"-")</f>
        <v>45963.407142592594</v>
      </c>
      <c r="H38" s="174"/>
      <c r="I38" s="172" t="str">
        <f>IFERROR(VLOOKUP(D38,DB!A:F,6,0),"")</f>
        <v/>
      </c>
      <c r="J38" s="172" t="str">
        <f>IFERROR(VLOOKUP(D38,DB!A:G,7,0),"")</f>
        <v/>
      </c>
      <c r="K38" s="175"/>
      <c r="L38" s="176" t="str">
        <f>IFERROR(VLOOKUP(D38,DB!A:I,9,0),"")</f>
        <v/>
      </c>
    </row>
    <row r="39" spans="1:12" ht="31.5" customHeight="1">
      <c r="A39" s="171"/>
      <c r="B39" s="172" t="str">
        <f>IFERROR(VLOOKUP(D39,DB!A:K,11,0),"")</f>
        <v/>
      </c>
      <c r="C39" s="173"/>
      <c r="D39" s="172"/>
      <c r="E39" s="102"/>
      <c r="F39" s="174"/>
      <c r="G39" s="115">
        <f ca="1">IFERROR(NOW()-F39,"-")</f>
        <v>45963.407142592594</v>
      </c>
      <c r="H39" s="174"/>
      <c r="I39" s="172" t="str">
        <f>IFERROR(VLOOKUP(D39,DB!A:F,6,0),"")</f>
        <v/>
      </c>
      <c r="J39" s="172" t="str">
        <f>IFERROR(VLOOKUP(D39,DB!A:G,7,0),"")</f>
        <v/>
      </c>
      <c r="K39" s="175"/>
      <c r="L39" s="176" t="str">
        <f>IFERROR(VLOOKUP(D39,DB!A:I,9,0),"")</f>
        <v/>
      </c>
    </row>
    <row r="40" spans="1:12" ht="31.5" customHeight="1">
      <c r="A40" s="103"/>
      <c r="B40" s="102" t="str">
        <f>IFERROR(VLOOKUP(D40,DB!A:K,11,0),"")</f>
        <v/>
      </c>
      <c r="C40" s="104"/>
      <c r="D40" s="102"/>
      <c r="E40" s="105"/>
      <c r="F40" s="106"/>
      <c r="G40" s="76">
        <f ca="1">IFERROR(NOW()-F40,"-")</f>
        <v>45963.407142592594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45963.407142592594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45963.407142592594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45963.407142592594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45963.407142592594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45963.407142592594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45963.407142592594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45963.407142592594</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45963.407142592594</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45963.407142592594</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45963.407142592594</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45963.407142592594</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45963.407142592594</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45963.407142592594</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45963.407142592594</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45963.407142592594</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45963.407142592594</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45963.407142592594</v>
      </c>
      <c r="H57" s="106"/>
      <c r="I57" s="102" t="str">
        <f>IFERROR(VLOOKUP(D57,DB!A:F,6,0),"")</f>
        <v/>
      </c>
      <c r="J57" s="101" t="str">
        <f>IFERROR(VLOOKUP(D57,DB!A:G,7,0),"")</f>
        <v/>
      </c>
      <c r="K57" s="107"/>
      <c r="L57" s="108" t="str">
        <f>IFERROR(VLOOKUP(D57,DB!A:I,9,0),"")</f>
        <v/>
      </c>
    </row>
    <row r="58" spans="1:12" ht="31.5" customHeight="1">
      <c r="A58" s="103"/>
      <c r="B58" s="102" t="str">
        <f>IFERROR(VLOOKUP(D58,DB!A:K,11,0),"")</f>
        <v/>
      </c>
      <c r="C58" s="104"/>
      <c r="D58" s="102"/>
      <c r="E58" s="105"/>
      <c r="F58" s="106"/>
      <c r="G58" s="76">
        <f ca="1">IFERROR(NOW()-F58,"-")</f>
        <v>45963.407142592594</v>
      </c>
      <c r="H58" s="106"/>
      <c r="I58" s="102" t="str">
        <f>IFERROR(VLOOKUP(D58,DB!A:F,6,0),"")</f>
        <v/>
      </c>
      <c r="J58" s="101" t="str">
        <f>IFERROR(VLOOKUP(D58,DB!A:G,7,0),"")</f>
        <v/>
      </c>
      <c r="K58" s="107"/>
      <c r="L58" s="108" t="str">
        <f>IFERROR(VLOOKUP(D58,DB!A:I,9,0),"")</f>
        <v/>
      </c>
    </row>
    <row r="59" spans="1:12" ht="31.5" customHeight="1">
      <c r="A59" s="103"/>
      <c r="B59" s="102" t="str">
        <f>IFERROR(VLOOKUP(D59,DB!A:K,11,0),"")</f>
        <v/>
      </c>
      <c r="C59" s="104"/>
      <c r="D59" s="102"/>
      <c r="E59" s="105"/>
      <c r="F59" s="106"/>
      <c r="G59" s="76">
        <f ca="1">IFERROR(NOW()-F59,"-")</f>
        <v>45963.407142592594</v>
      </c>
      <c r="H59" s="106"/>
      <c r="I59" s="102" t="str">
        <f>IFERROR(VLOOKUP(D59,DB!A:F,6,0),"")</f>
        <v/>
      </c>
      <c r="J59" s="101" t="str">
        <f>IFERROR(VLOOKUP(D59,DB!A:G,7,0),"")</f>
        <v/>
      </c>
      <c r="K59" s="107"/>
      <c r="L59" s="108" t="str">
        <f>IFERROR(VLOOKUP(D59,DB!A:I,9,0),"")</f>
        <v/>
      </c>
    </row>
  </sheetData>
  <dataValidations count="2">
    <dataValidation allowBlank="1" showInputMessage="1" showErrorMessage="1" sqref="E1" xr:uid="{380493DB-286A-4683-AF55-C78F04945A49}"/>
    <dataValidation type="list" allowBlank="1" showInputMessage="1" showErrorMessage="1" sqref="E3:E5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2025-11-02T06:46:50Z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